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A307990A-556F-4542-81A6-12957932C0C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6" i="1" l="1"/>
  <c r="G55" i="1"/>
  <c r="G54" i="1"/>
  <c r="G52" i="1"/>
  <c r="G51" i="1"/>
  <c r="G49" i="1"/>
  <c r="G48" i="1"/>
  <c r="G38" i="1"/>
  <c r="G37" i="1"/>
  <c r="G36" i="1"/>
  <c r="G33" i="1"/>
  <c r="G32" i="1"/>
  <c r="G31" i="1"/>
  <c r="G30" i="1"/>
  <c r="G29" i="1"/>
  <c r="G28" i="1"/>
  <c r="G27" i="1"/>
  <c r="G26" i="1"/>
  <c r="G24" i="1"/>
  <c r="G23" i="1"/>
  <c r="G22" i="1"/>
  <c r="G19" i="1"/>
  <c r="G18" i="1"/>
  <c r="G17" i="1"/>
  <c r="G16" i="1"/>
  <c r="G15" i="1"/>
  <c r="G14" i="1"/>
  <c r="G13" i="1"/>
  <c r="G12" i="1"/>
  <c r="G11" i="1"/>
  <c r="G10" i="1"/>
  <c r="G9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48" i="1"/>
  <c r="E37" i="1"/>
  <c r="E38" i="1"/>
  <c r="E39" i="1"/>
  <c r="E40" i="1"/>
  <c r="E41" i="1"/>
  <c r="E42" i="1"/>
  <c r="E43" i="1"/>
  <c r="E44" i="1"/>
  <c r="E45" i="1"/>
  <c r="E46" i="1"/>
  <c r="E36" i="1"/>
  <c r="E23" i="1"/>
  <c r="E24" i="1"/>
  <c r="E25" i="1"/>
  <c r="E26" i="1"/>
  <c r="E27" i="1"/>
  <c r="E28" i="1"/>
  <c r="E29" i="1"/>
  <c r="E30" i="1"/>
  <c r="E31" i="1"/>
  <c r="E32" i="1"/>
  <c r="E33" i="1"/>
  <c r="E34" i="1"/>
  <c r="E22" i="1"/>
  <c r="E11" i="1"/>
  <c r="E12" i="1"/>
  <c r="E13" i="1"/>
  <c r="E14" i="1"/>
  <c r="E15" i="1"/>
  <c r="E16" i="1"/>
  <c r="E17" i="1"/>
  <c r="E18" i="1"/>
  <c r="E19" i="1"/>
  <c r="E20" i="1"/>
  <c r="E10" i="1"/>
  <c r="E9" i="1"/>
</calcChain>
</file>

<file path=xl/sharedStrings.xml><?xml version="1.0" encoding="utf-8"?>
<sst xmlns="http://schemas.openxmlformats.org/spreadsheetml/2006/main" count="123" uniqueCount="65">
  <si>
    <t>RAZRED</t>
  </si>
  <si>
    <t>PREDMET</t>
  </si>
  <si>
    <t>NAZIV</t>
  </si>
  <si>
    <t>NAKLADNIK</t>
  </si>
  <si>
    <t>AUTORI</t>
  </si>
  <si>
    <t>5.</t>
  </si>
  <si>
    <t>HRVATSKI JEZIK</t>
  </si>
  <si>
    <t>PRIRODA</t>
  </si>
  <si>
    <t>STRANI JEZIK 1.</t>
  </si>
  <si>
    <t>POVIJEST</t>
  </si>
  <si>
    <t>GEOGRAFIJA</t>
  </si>
  <si>
    <t>INFORMATIKA</t>
  </si>
  <si>
    <t>STRANI JEZIK 2.</t>
  </si>
  <si>
    <t>6.</t>
  </si>
  <si>
    <t>7.</t>
  </si>
  <si>
    <t>BIOLOGIJA</t>
  </si>
  <si>
    <t>FIZIKA</t>
  </si>
  <si>
    <t>KEMIJA</t>
  </si>
  <si>
    <t>8.</t>
  </si>
  <si>
    <t>MATEMATIKA</t>
  </si>
  <si>
    <t>Popis udžbenika - predmetna nastava</t>
  </si>
  <si>
    <t>Moja najdraža matematika 2, udžbenik PP 1.dio</t>
  </si>
  <si>
    <t>Moja najdraža matematika 2, udžbenik PP 2.dio</t>
  </si>
  <si>
    <t>Volim zavičaj 4, udžbenik sa radnom bilježnicom</t>
  </si>
  <si>
    <t>DRUŠTVO</t>
  </si>
  <si>
    <t>Moja zemlja 1, radni udžbenik prilagođen za učenike s teškoćama u učenju</t>
  </si>
  <si>
    <t>TEHNIČKA KULTURA</t>
  </si>
  <si>
    <t xml:space="preserve"> Tehnička kultura 5, udžbenik iz tehničke kulture za peti razred</t>
  </si>
  <si>
    <t xml:space="preserve"> Moj portal 5, udžbenik za pomoć u učenju informatike u petom razredu osnovne škole</t>
  </si>
  <si>
    <t>Moj mali matematički svijet 3, udžbenik sa radnom bilježnicom 1. dio</t>
  </si>
  <si>
    <t>Moj mali matematički svijet 3, udžbenik sa radnom bilježnicom 2. dio</t>
  </si>
  <si>
    <t>Moja najdraža matematika 3, udžbenik PP 1.dio</t>
  </si>
  <si>
    <t>Moja najdraža matematika 3, udžbenik PP 2.dio</t>
  </si>
  <si>
    <t>Priroda 6, udžbenik za pomoć u učenju</t>
  </si>
  <si>
    <t xml:space="preserve"> Moja najdraža priroda 6, udžbenik PP</t>
  </si>
  <si>
    <t xml:space="preserve"> Moja zemlja 2, radni udžbenik prilagođen za učenike s teškoćama u učenju</t>
  </si>
  <si>
    <t>Moj portal 5, udžbenik za pomoć u učenju informatike u petom razredu osnovne škole</t>
  </si>
  <si>
    <t xml:space="preserve"> Tehnička kultura 6, udžbenik iz tehničke kulture za peti razred</t>
  </si>
  <si>
    <t>GLAZBENA KULTURA</t>
  </si>
  <si>
    <t>Allegro 5, udžbenik</t>
  </si>
  <si>
    <t>MOJA NAJDRAŽA MATEMATIKA 7</t>
  </si>
  <si>
    <t>PRIRODA OKO MENE</t>
  </si>
  <si>
    <t>Svijetlost riječi 6, čitanka s radnim udžbenikom, 1.dio</t>
  </si>
  <si>
    <t>Svijetlost riječi 6, citanka s radnim udžbenikom, 2. dio</t>
  </si>
  <si>
    <t>Moja najdraža priroda 6, udžbenik</t>
  </si>
  <si>
    <t>Priroda oko mene, udžbenik s radnom bilj za 6.r.</t>
  </si>
  <si>
    <t>Moja najdraža geografija 5 , udžbenik</t>
  </si>
  <si>
    <t>VJERONAUK</t>
  </si>
  <si>
    <t>Darovi vjere i zajedništva, udžbenik</t>
  </si>
  <si>
    <t>Moj mali matematički svijet 2, udžbenik sa radnom bilježnicom 1. dio</t>
  </si>
  <si>
    <t>Moj mali matematički svijet 2, udžbenik sa radnom bilježnicom 2. dio</t>
  </si>
  <si>
    <t>Priroda 5, udžbenik za pomoć u učenju</t>
  </si>
  <si>
    <t>Volim zavičaj 4, udžbenik s radnom bilježnicom</t>
  </si>
  <si>
    <t>Svijet glazbe 5, udžbenik iz glazbene kulture za peti razred oš</t>
  </si>
  <si>
    <t>ALLEGRO 4 - udžbenik glazbene kulture u četvrtom razredu osnovne škole</t>
  </si>
  <si>
    <t>SNAGA RIJEČI I NAŠ HRVATSKI 7, komplet</t>
  </si>
  <si>
    <t xml:space="preserve"> Pčelica 2, radni udžbenik za pomoć u učenju 1. i 2 dio, komplet</t>
  </si>
  <si>
    <t xml:space="preserve"> Svijet riječi 3, integrirani radni udžbenik za pomoć u učenju hrvatskog jezika u trećem razredu osnovne škole 1. i 2. dio, komplet</t>
  </si>
  <si>
    <t>ŠKOLSKA KNJIGA</t>
  </si>
  <si>
    <t>ALKA SCRIPT</t>
  </si>
  <si>
    <t>ALFA</t>
  </si>
  <si>
    <t>SILVIJA KRPES</t>
  </si>
  <si>
    <t>OSNOVNA ŠKOLA "MILAN AMRUŠ"</t>
  </si>
  <si>
    <t>Nikole Zrinskog 100</t>
  </si>
  <si>
    <t>35000 Slavonski Brod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</si>
</sst>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theme="1"/>
      <name val="Arial Narrow"/>
      <family val="2"/>
      <charset val="238"/>
    </font>
    <font>
      <b/>
      <u/>
      <sz val="12"/>
      <color theme="1"/>
      <name val="Cambria"/>
      <family val="1"/>
      <charset val="238"/>
      <scheme val="major"/>
    </font>
    <font>
      <sz val="12"/>
      <color theme="1"/>
      <name val="Cambria"/>
      <family val="1"/>
      <charset val="238"/>
      <scheme val="major"/>
    </font>
    <font>
      <b/>
      <sz val="12"/>
      <color theme="1"/>
      <name val="Cambria"/>
      <family val="1"/>
      <charset val="238"/>
      <scheme val="major"/>
    </font>
    <font>
      <sz val="12"/>
      <color rgb="FF242424"/>
      <name val="Cambria"/>
      <family val="1"/>
      <charset val="238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4" fillId="0" borderId="0" xfId="0" applyFont="1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6" fillId="0" borderId="1" xfId="0" applyFont="1" applyBorder="1"/>
    <xf numFmtId="0" fontId="7" fillId="0" borderId="1" xfId="0" applyFont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6" fillId="0" borderId="1" xfId="0" applyFont="1" applyBorder="1" applyAlignment="1">
      <alignment horizontal="right" wrapText="1"/>
    </xf>
    <xf numFmtId="0" fontId="6" fillId="0" borderId="1" xfId="0" applyFont="1" applyBorder="1" applyAlignment="1">
      <alignment horizontal="right"/>
    </xf>
    <xf numFmtId="0" fontId="6" fillId="2" borderId="1" xfId="0" applyFont="1" applyFill="1" applyBorder="1" applyAlignment="1">
      <alignment horizontal="right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6" fillId="0" borderId="0" xfId="0" applyFont="1" applyBorder="1"/>
  </cellXfs>
  <cellStyles count="2">
    <cellStyle name="Normal 2" xfId="1" xr:uid="{00000000-0005-0000-0000-000001000000}"/>
    <cellStyle name="Normalno" xfId="0" builtinId="0"/>
  </cellStyles>
  <dxfs count="0"/>
  <tableStyles count="0" defaultTableStyle="TableStyleMedium2" defaultPivotStyle="PivotStyleMedium9"/>
  <colors>
    <mruColors>
      <color rgb="FFEC7E0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67"/>
  <sheetViews>
    <sheetView tabSelected="1" topLeftCell="A61" workbookViewId="0">
      <selection activeCell="C65" sqref="C65:F65"/>
    </sheetView>
  </sheetViews>
  <sheetFormatPr defaultRowHeight="15" x14ac:dyDescent="0.25"/>
  <cols>
    <col min="1" max="1" width="2.42578125" customWidth="1"/>
    <col min="3" max="3" width="21.5703125" style="6" customWidth="1"/>
    <col min="4" max="5" width="26.5703125" customWidth="1"/>
    <col min="6" max="6" width="20.85546875" customWidth="1"/>
    <col min="7" max="7" width="22.28515625" customWidth="1"/>
  </cols>
  <sheetData>
    <row r="1" spans="2:7" x14ac:dyDescent="0.25">
      <c r="B1" t="s">
        <v>62</v>
      </c>
    </row>
    <row r="2" spans="2:7" x14ac:dyDescent="0.25">
      <c r="B2" t="s">
        <v>63</v>
      </c>
    </row>
    <row r="3" spans="2:7" x14ac:dyDescent="0.25">
      <c r="B3" s="36" t="s">
        <v>64</v>
      </c>
      <c r="C3" s="36"/>
      <c r="D3" s="36"/>
      <c r="E3" s="3"/>
      <c r="F3" s="1"/>
      <c r="G3" s="3"/>
    </row>
    <row r="4" spans="2:7" x14ac:dyDescent="0.25">
      <c r="B4" s="2"/>
      <c r="C4" s="5"/>
      <c r="D4" s="3"/>
      <c r="E4" s="3"/>
      <c r="F4" s="1"/>
      <c r="G4" s="3"/>
    </row>
    <row r="5" spans="2:7" s="4" customFormat="1" ht="16.5" x14ac:dyDescent="0.3">
      <c r="B5" s="7"/>
      <c r="C5" s="8" t="s">
        <v>20</v>
      </c>
      <c r="D5" s="9"/>
      <c r="E5" s="9"/>
      <c r="F5" s="9"/>
      <c r="G5" s="9"/>
    </row>
    <row r="6" spans="2:7" s="4" customFormat="1" ht="3" customHeight="1" x14ac:dyDescent="0.3">
      <c r="B6" s="10"/>
      <c r="C6" s="11"/>
      <c r="D6" s="12"/>
      <c r="E6" s="12"/>
      <c r="F6" s="9"/>
      <c r="G6" s="12"/>
    </row>
    <row r="7" spans="2:7" s="4" customFormat="1" ht="16.5" x14ac:dyDescent="0.3">
      <c r="B7" s="10"/>
      <c r="C7" s="11"/>
      <c r="D7" s="12"/>
      <c r="E7" s="12"/>
      <c r="F7" s="9"/>
      <c r="G7" s="12"/>
    </row>
    <row r="8" spans="2:7" s="4" customFormat="1" ht="71.25" customHeight="1" x14ac:dyDescent="0.3">
      <c r="B8" s="20" t="s">
        <v>0</v>
      </c>
      <c r="C8" s="21" t="s">
        <v>1</v>
      </c>
      <c r="D8" s="21" t="s">
        <v>2</v>
      </c>
      <c r="E8" s="21" t="s">
        <v>2</v>
      </c>
      <c r="F8" s="20" t="s">
        <v>3</v>
      </c>
      <c r="G8" s="21" t="s">
        <v>4</v>
      </c>
    </row>
    <row r="9" spans="2:7" s="4" customFormat="1" ht="69" customHeight="1" x14ac:dyDescent="0.3">
      <c r="B9" s="22" t="s">
        <v>5</v>
      </c>
      <c r="C9" s="23" t="s">
        <v>6</v>
      </c>
      <c r="D9" s="24" t="s">
        <v>56</v>
      </c>
      <c r="E9" s="24" t="str">
        <f>UPPER(D9)</f>
        <v xml:space="preserve"> PČELICA 2, RADNI UDŽBENIK ZA POMOĆ U UČENJU 1. I 2 DIO, KOMPLET</v>
      </c>
      <c r="F9" s="29" t="s">
        <v>58</v>
      </c>
      <c r="G9" s="13" t="str">
        <f>UPPER("S.Ivić, M.Krmpotić")</f>
        <v>S.IVIĆ, M.KRMPOTIĆ</v>
      </c>
    </row>
    <row r="10" spans="2:7" s="4" customFormat="1" ht="57.75" customHeight="1" x14ac:dyDescent="0.3">
      <c r="B10" s="33"/>
      <c r="C10" s="23" t="s">
        <v>7</v>
      </c>
      <c r="D10" s="24" t="s">
        <v>51</v>
      </c>
      <c r="E10" s="24" t="str">
        <f>UPPER(D10)</f>
        <v>PRIRODA 5, UDŽBENIK ZA POMOĆ U UČENJU</v>
      </c>
      <c r="F10" s="29" t="s">
        <v>58</v>
      </c>
      <c r="G10" s="24" t="str">
        <f>UPPER("Bendelja, Domjanović Horvat")</f>
        <v>BENDELJA, DOMJANOVIĆ HORVAT</v>
      </c>
    </row>
    <row r="11" spans="2:7" s="4" customFormat="1" ht="59.25" customHeight="1" x14ac:dyDescent="0.3">
      <c r="B11" s="33"/>
      <c r="C11" s="23"/>
      <c r="D11" s="24" t="s">
        <v>23</v>
      </c>
      <c r="E11" s="24" t="str">
        <f t="shared" ref="E11:E20" si="0">UPPER(D11)</f>
        <v>VOLIM ZAVIČAJ 4, UDŽBENIK SA RADNOM BILJEŽNICOM</v>
      </c>
      <c r="F11" s="30" t="s">
        <v>59</v>
      </c>
      <c r="G11" s="24" t="str">
        <f>UPPER("Čagalj, Duvnjak, Petričević")</f>
        <v>ČAGALJ, DUVNJAK, PETRIČEVIĆ</v>
      </c>
    </row>
    <row r="12" spans="2:7" s="4" customFormat="1" ht="90.75" customHeight="1" x14ac:dyDescent="0.3">
      <c r="B12" s="33"/>
      <c r="C12" s="23" t="s">
        <v>19</v>
      </c>
      <c r="D12" s="24" t="s">
        <v>49</v>
      </c>
      <c r="E12" s="24" t="str">
        <f t="shared" si="0"/>
        <v>MOJ MALI MATEMATIČKI SVIJET 2, UDŽBENIK SA RADNOM BILJEŽNICOM 1. DIO</v>
      </c>
      <c r="F12" s="30" t="s">
        <v>59</v>
      </c>
      <c r="G12" s="24" t="str">
        <f>UPPER("Biljana Basarić Čulk, Kristina Kostadinovska, Ivan Mrkonjić, Đurđica Salamon")</f>
        <v>BILJANA BASARIĆ ČULK, KRISTINA KOSTADINOVSKA, IVAN MRKONJIĆ, ĐURĐICA SALAMON</v>
      </c>
    </row>
    <row r="13" spans="2:7" s="4" customFormat="1" ht="79.5" x14ac:dyDescent="0.3">
      <c r="B13" s="33"/>
      <c r="C13" s="23"/>
      <c r="D13" s="24" t="s">
        <v>50</v>
      </c>
      <c r="E13" s="24" t="str">
        <f t="shared" si="0"/>
        <v>MOJ MALI MATEMATIČKI SVIJET 2, UDŽBENIK SA RADNOM BILJEŽNICOM 2. DIO</v>
      </c>
      <c r="F13" s="30" t="s">
        <v>59</v>
      </c>
      <c r="G13" s="24" t="str">
        <f>UPPER("Biljana Basarić Čulk, Kristina Kostadinovska, Ivan Mrkonjić, Đurđica Salamon")</f>
        <v>BILJANA BASARIĆ ČULK, KRISTINA KOSTADINOVSKA, IVAN MRKONJIĆ, ĐURĐICA SALAMON</v>
      </c>
    </row>
    <row r="14" spans="2:7" s="4" customFormat="1" ht="51" customHeight="1" x14ac:dyDescent="0.3">
      <c r="B14" s="33"/>
      <c r="C14" s="23"/>
      <c r="D14" s="24" t="s">
        <v>21</v>
      </c>
      <c r="E14" s="24" t="str">
        <f t="shared" si="0"/>
        <v>MOJA NAJDRAŽA MATEMATIKA 2, UDŽBENIK PP 1.DIO</v>
      </c>
      <c r="F14" s="30" t="s">
        <v>59</v>
      </c>
      <c r="G14" s="24" t="str">
        <f>UPPER("Jagodić, Mrkonjić, Božičević")</f>
        <v>JAGODIĆ, MRKONJIĆ, BOŽIČEVIĆ</v>
      </c>
    </row>
    <row r="15" spans="2:7" s="4" customFormat="1" ht="56.25" customHeight="1" x14ac:dyDescent="0.3">
      <c r="B15" s="33"/>
      <c r="C15" s="23"/>
      <c r="D15" s="24" t="s">
        <v>22</v>
      </c>
      <c r="E15" s="24" t="str">
        <f t="shared" si="0"/>
        <v>MOJA NAJDRAŽA MATEMATIKA 2, UDŽBENIK PP 2.DIO</v>
      </c>
      <c r="F15" s="30" t="s">
        <v>59</v>
      </c>
      <c r="G15" s="24" t="str">
        <f>UPPER("Jagodić, Mrkonjić, Božičević")</f>
        <v>JAGODIĆ, MRKONJIĆ, BOŽIČEVIĆ</v>
      </c>
    </row>
    <row r="16" spans="2:7" s="4" customFormat="1" ht="67.5" customHeight="1" x14ac:dyDescent="0.3">
      <c r="B16" s="33"/>
      <c r="C16" s="23" t="s">
        <v>24</v>
      </c>
      <c r="D16" s="24" t="s">
        <v>25</v>
      </c>
      <c r="E16" s="24" t="str">
        <f t="shared" si="0"/>
        <v>MOJA ZEMLJA 1, RADNI UDŽBENIK PRILAGOĐEN ZA UČENIKE S TEŠKOĆAMA U UČENJU</v>
      </c>
      <c r="F16" s="31" t="s">
        <v>60</v>
      </c>
      <c r="G16" s="24" t="str">
        <f>UPPER("Gambiroža, Jukić, Marin, Mesić")</f>
        <v>GAMBIROŽA, JUKIĆ, MARIN, MESIĆ</v>
      </c>
    </row>
    <row r="17" spans="2:7" s="4" customFormat="1" ht="51" customHeight="1" x14ac:dyDescent="0.3">
      <c r="B17" s="33"/>
      <c r="C17" s="23" t="s">
        <v>26</v>
      </c>
      <c r="D17" s="24" t="s">
        <v>27</v>
      </c>
      <c r="E17" s="24" t="str">
        <f t="shared" si="0"/>
        <v xml:space="preserve"> TEHNIČKA KULTURA 5, UDŽBENIK IZ TEHNIČKE KULTURE ZA PETI RAZRED</v>
      </c>
      <c r="F17" s="31" t="s">
        <v>60</v>
      </c>
      <c r="G17" s="24" t="str">
        <f>UPPER("Sunko, Mikulaj Ovčarić, Crnoja")</f>
        <v>SUNKO, MIKULAJ OVČARIĆ, CRNOJA</v>
      </c>
    </row>
    <row r="18" spans="2:7" s="4" customFormat="1" ht="94.5" customHeight="1" x14ac:dyDescent="0.3">
      <c r="B18" s="33"/>
      <c r="C18" s="23" t="s">
        <v>11</v>
      </c>
      <c r="D18" s="25" t="s">
        <v>28</v>
      </c>
      <c r="E18" s="24" t="str">
        <f t="shared" si="0"/>
        <v xml:space="preserve"> MOJ PORTAL 5, UDŽBENIK ZA POMOĆ U UČENJU INFORMATIKE U PETOM RAZREDU OSNOVNE ŠKOLE</v>
      </c>
      <c r="F18" s="29" t="s">
        <v>58</v>
      </c>
      <c r="G18" s="24" t="str">
        <f>UPPER("Drezgić, Pavić, Trucek")</f>
        <v>DREZGIĆ, PAVIĆ, TRUCEK</v>
      </c>
    </row>
    <row r="19" spans="2:7" s="4" customFormat="1" ht="172.5" customHeight="1" x14ac:dyDescent="0.3">
      <c r="B19" s="33"/>
      <c r="C19" s="23" t="s">
        <v>38</v>
      </c>
      <c r="D19" s="25" t="s">
        <v>54</v>
      </c>
      <c r="E19" s="24" t="str">
        <f t="shared" si="0"/>
        <v>ALLEGRO 4 - UDŽBENIK GLAZBENE KULTURE U ČETVRTOM RAZREDU OSNOVNE ŠKOLE</v>
      </c>
      <c r="F19" s="29" t="s">
        <v>58</v>
      </c>
      <c r="G19" s="24" t="str">
        <f>UPPER("Natalija Banov, Davor Brđanović, Sandra Frančišković, Sandra Ivančić, Eva Kirchmayer Bilić, Alenka Martinović, Darko Novosel, Tomislav Pehar")</f>
        <v>NATALIJA BANOV, DAVOR BRĐANOVIĆ, SANDRA FRANČIŠKOVIĆ, SANDRA IVANČIĆ, EVA KIRCHMAYER BILIĆ, ALENKA MARTINOVIĆ, DARKO NOVOSEL, TOMISLAV PEHAR</v>
      </c>
    </row>
    <row r="20" spans="2:7" s="4" customFormat="1" ht="16.5" x14ac:dyDescent="0.3">
      <c r="B20" s="33"/>
      <c r="C20" s="23" t="s">
        <v>12</v>
      </c>
      <c r="D20" s="14"/>
      <c r="E20" s="24" t="str">
        <f t="shared" si="0"/>
        <v/>
      </c>
      <c r="F20" s="30"/>
      <c r="G20" s="13"/>
    </row>
    <row r="21" spans="2:7" s="4" customFormat="1" ht="16.5" x14ac:dyDescent="0.3">
      <c r="B21" s="15"/>
      <c r="C21" s="16"/>
      <c r="D21" s="14"/>
      <c r="E21" s="14"/>
      <c r="F21" s="30"/>
      <c r="G21" s="13"/>
    </row>
    <row r="22" spans="2:7" s="4" customFormat="1" ht="126.75" x14ac:dyDescent="0.3">
      <c r="B22" s="22" t="s">
        <v>13</v>
      </c>
      <c r="C22" s="23" t="s">
        <v>6</v>
      </c>
      <c r="D22" s="25" t="s">
        <v>57</v>
      </c>
      <c r="E22" s="25" t="str">
        <f>UPPER(D22)</f>
        <v xml:space="preserve"> SVIJET RIJEČI 3, INTEGRIRANI RADNI UDŽBENIK ZA POMOĆ U UČENJU HRVATSKOG JEZIKA U TREĆEM RAZREDU OSNOVNE ŠKOLE 1. I 2. DIO, KOMPLET</v>
      </c>
      <c r="F22" s="29" t="s">
        <v>58</v>
      </c>
      <c r="G22" s="24" t="str">
        <f>UPPER("A.Španič, J.Jurić, T.Zokić, B.Vladušić")</f>
        <v>A.ŠPANIČ, J.JURIĆ, T.ZOKIĆ, B.VLADUŠIĆ</v>
      </c>
    </row>
    <row r="23" spans="2:7" s="4" customFormat="1" ht="32.25" x14ac:dyDescent="0.3">
      <c r="B23" s="34"/>
      <c r="C23" s="23" t="s">
        <v>7</v>
      </c>
      <c r="D23" s="24" t="s">
        <v>33</v>
      </c>
      <c r="E23" s="25" t="str">
        <f t="shared" ref="E23:E34" si="1">UPPER(D23)</f>
        <v>PRIRODA 6, UDŽBENIK ZA POMOĆ U UČENJU</v>
      </c>
      <c r="F23" s="29" t="s">
        <v>58</v>
      </c>
      <c r="G23" s="13" t="str">
        <f>UPPER("Culjak, Gudić")</f>
        <v>CULJAK, GUDIĆ</v>
      </c>
    </row>
    <row r="24" spans="2:7" s="4" customFormat="1" ht="48" x14ac:dyDescent="0.3">
      <c r="B24" s="34"/>
      <c r="C24" s="23"/>
      <c r="D24" s="24" t="s">
        <v>34</v>
      </c>
      <c r="E24" s="25" t="str">
        <f t="shared" si="1"/>
        <v xml:space="preserve"> MOJA NAJDRAŽA PRIRODA 6, UDŽBENIK PP</v>
      </c>
      <c r="F24" s="30" t="s">
        <v>59</v>
      </c>
      <c r="G24" s="24" t="str">
        <f>UPPER("Miletić, Škara, Matejčić")</f>
        <v>MILETIĆ, ŠKARA, MATEJČIĆ</v>
      </c>
    </row>
    <row r="25" spans="2:7" s="4" customFormat="1" ht="16.5" x14ac:dyDescent="0.3">
      <c r="B25" s="34"/>
      <c r="C25" s="23" t="s">
        <v>8</v>
      </c>
      <c r="D25" s="13"/>
      <c r="E25" s="25" t="str">
        <f t="shared" si="1"/>
        <v/>
      </c>
      <c r="F25" s="30"/>
      <c r="G25" s="13"/>
    </row>
    <row r="26" spans="2:7" s="4" customFormat="1" ht="94.5" customHeight="1" x14ac:dyDescent="0.3">
      <c r="B26" s="34"/>
      <c r="C26" s="23" t="s">
        <v>19</v>
      </c>
      <c r="D26" s="26" t="s">
        <v>29</v>
      </c>
      <c r="E26" s="25" t="str">
        <f t="shared" si="1"/>
        <v>MOJ MALI MATEMATIČKI SVIJET 3, UDŽBENIK SA RADNOM BILJEŽNICOM 1. DIO</v>
      </c>
      <c r="F26" s="30" t="s">
        <v>59</v>
      </c>
      <c r="G26" s="24" t="str">
        <f>UPPER("Biljana Basarić Čulk, Kristina Kostadinovska, Ivan Mrkonjić, Đurđica Salamon")</f>
        <v>BILJANA BASARIĆ ČULK, KRISTINA KOSTADINOVSKA, IVAN MRKONJIĆ, ĐURĐICA SALAMON</v>
      </c>
    </row>
    <row r="27" spans="2:7" s="4" customFormat="1" ht="79.5" x14ac:dyDescent="0.3">
      <c r="B27" s="34"/>
      <c r="C27" s="23"/>
      <c r="D27" s="26" t="s">
        <v>30</v>
      </c>
      <c r="E27" s="25" t="str">
        <f t="shared" si="1"/>
        <v>MOJ MALI MATEMATIČKI SVIJET 3, UDŽBENIK SA RADNOM BILJEŽNICOM 2. DIO</v>
      </c>
      <c r="F27" s="30" t="s">
        <v>59</v>
      </c>
      <c r="G27" s="24" t="str">
        <f>UPPER("Biljana Basarić Čulk, Kristina Kostadinovska, Ivan Mrkonjić, Đurđica Salamon")</f>
        <v>BILJANA BASARIĆ ČULK, KRISTINA KOSTADINOVSKA, IVAN MRKONJIĆ, ĐURĐICA SALAMON</v>
      </c>
    </row>
    <row r="28" spans="2:7" s="4" customFormat="1" ht="48" x14ac:dyDescent="0.3">
      <c r="B28" s="34"/>
      <c r="C28" s="23"/>
      <c r="D28" s="26" t="s">
        <v>31</v>
      </c>
      <c r="E28" s="25" t="str">
        <f t="shared" si="1"/>
        <v>MOJA NAJDRAŽA MATEMATIKA 3, UDŽBENIK PP 1.DIO</v>
      </c>
      <c r="F28" s="30" t="s">
        <v>59</v>
      </c>
      <c r="G28" s="24" t="str">
        <f>UPPER("Jagodić, Mrkonjić, Tomić Peruško")</f>
        <v>JAGODIĆ, MRKONJIĆ, TOMIĆ PERUŠKO</v>
      </c>
    </row>
    <row r="29" spans="2:7" s="4" customFormat="1" ht="48" x14ac:dyDescent="0.3">
      <c r="B29" s="34"/>
      <c r="C29" s="23"/>
      <c r="D29" s="26" t="s">
        <v>32</v>
      </c>
      <c r="E29" s="25" t="str">
        <f t="shared" si="1"/>
        <v>MOJA NAJDRAŽA MATEMATIKA 3, UDŽBENIK PP 2.DIO</v>
      </c>
      <c r="F29" s="30" t="s">
        <v>59</v>
      </c>
      <c r="G29" s="24" t="str">
        <f>UPPER("Jagodić, Mrkonjić, Tomić Peruško")</f>
        <v>JAGODIĆ, MRKONJIĆ, TOMIĆ PERUŠKO</v>
      </c>
    </row>
    <row r="30" spans="2:7" s="4" customFormat="1" ht="63.75" x14ac:dyDescent="0.3">
      <c r="B30" s="34"/>
      <c r="C30" s="23" t="s">
        <v>24</v>
      </c>
      <c r="D30" s="27" t="s">
        <v>35</v>
      </c>
      <c r="E30" s="25" t="str">
        <f t="shared" si="1"/>
        <v xml:space="preserve"> MOJA ZEMLJA 2, RADNI UDŽBENIK PRILAGOĐEN ZA UČENIKE S TEŠKOĆAMA U UČENJU</v>
      </c>
      <c r="F30" s="31" t="s">
        <v>60</v>
      </c>
      <c r="G30" s="24" t="str">
        <f>UPPER("Gambiroža, Jukić, Marin, Mesić")</f>
        <v>GAMBIROŽA, JUKIĆ, MARIN, MESIĆ</v>
      </c>
    </row>
    <row r="31" spans="2:7" s="4" customFormat="1" ht="79.5" x14ac:dyDescent="0.3">
      <c r="B31" s="34"/>
      <c r="C31" s="23" t="s">
        <v>11</v>
      </c>
      <c r="D31" s="27" t="s">
        <v>36</v>
      </c>
      <c r="E31" s="25" t="str">
        <f t="shared" si="1"/>
        <v>MOJ PORTAL 5, UDŽBENIK ZA POMOĆ U UČENJU INFORMATIKE U PETOM RAZREDU OSNOVNE ŠKOLE</v>
      </c>
      <c r="F31" s="29" t="s">
        <v>58</v>
      </c>
      <c r="G31" s="24" t="str">
        <f>UPPER("Drezgić, Pavić, Trucek")</f>
        <v>DREZGIĆ, PAVIĆ, TRUCEK</v>
      </c>
    </row>
    <row r="32" spans="2:7" s="4" customFormat="1" ht="63.75" x14ac:dyDescent="0.3">
      <c r="B32" s="34"/>
      <c r="C32" s="23" t="s">
        <v>26</v>
      </c>
      <c r="D32" s="27" t="s">
        <v>37</v>
      </c>
      <c r="E32" s="25" t="str">
        <f t="shared" si="1"/>
        <v xml:space="preserve"> TEHNIČKA KULTURA 6, UDŽBENIK IZ TEHNIČKE KULTURE ZA PETI RAZRED</v>
      </c>
      <c r="F32" s="31" t="s">
        <v>60</v>
      </c>
      <c r="G32" s="24" t="str">
        <f>UPPER("Sunko, Mikulaj Ovčarić, Crnoja")</f>
        <v>SUNKO, MIKULAJ OVČARIĆ, CRNOJA</v>
      </c>
    </row>
    <row r="33" spans="2:7" s="4" customFormat="1" ht="210" customHeight="1" x14ac:dyDescent="0.3">
      <c r="B33" s="34"/>
      <c r="C33" s="23" t="s">
        <v>38</v>
      </c>
      <c r="D33" s="27" t="s">
        <v>39</v>
      </c>
      <c r="E33" s="25" t="str">
        <f t="shared" si="1"/>
        <v>ALLEGRO 5, UDŽBENIK</v>
      </c>
      <c r="F33" s="29" t="s">
        <v>58</v>
      </c>
      <c r="G33" s="24" t="str">
        <f>UPPER("Natalija Banov, Vlasta Dvořak, Sandra Frančišković, Sandra Ivančić, Margita Jeličić Špoljar, Eva Kirchmayer Bilić, Alenka Martinović, Darko Novosel, Tomislav Pehar")</f>
        <v>NATALIJA BANOV, VLASTA DVOŘAK, SANDRA FRANČIŠKOVIĆ, SANDRA IVANČIĆ, MARGITA JELIČIĆ ŠPOLJAR, EVA KIRCHMAYER BILIĆ, ALENKA MARTINOVIĆ, DARKO NOVOSEL, TOMISLAV PEHAR</v>
      </c>
    </row>
    <row r="34" spans="2:7" s="4" customFormat="1" ht="16.5" x14ac:dyDescent="0.3">
      <c r="B34" s="34"/>
      <c r="C34" s="23" t="s">
        <v>12</v>
      </c>
      <c r="D34" s="17"/>
      <c r="E34" s="25" t="str">
        <f t="shared" si="1"/>
        <v/>
      </c>
      <c r="F34" s="31"/>
      <c r="G34" s="13"/>
    </row>
    <row r="35" spans="2:7" s="4" customFormat="1" ht="16.5" x14ac:dyDescent="0.3">
      <c r="B35" s="19"/>
      <c r="C35" s="16"/>
      <c r="D35" s="17"/>
      <c r="E35" s="17"/>
      <c r="F35" s="31"/>
      <c r="G35" s="13"/>
    </row>
    <row r="36" spans="2:7" s="4" customFormat="1" ht="45" customHeight="1" x14ac:dyDescent="0.3">
      <c r="B36" s="22" t="s">
        <v>14</v>
      </c>
      <c r="C36" s="23" t="s">
        <v>6</v>
      </c>
      <c r="D36" s="26" t="s">
        <v>55</v>
      </c>
      <c r="E36" s="26" t="str">
        <f>UPPER(D36)</f>
        <v>SNAGA RIJEČI I NAŠ HRVATSKI 7, KOMPLET</v>
      </c>
      <c r="F36" s="29" t="s">
        <v>58</v>
      </c>
      <c r="G36" s="24" t="str">
        <f>UPPER("Jasminka Vrban, Stanka Svetličić")</f>
        <v>JASMINKA VRBAN, STANKA SVETLIČIĆ</v>
      </c>
    </row>
    <row r="37" spans="2:7" s="4" customFormat="1" ht="62.25" customHeight="1" x14ac:dyDescent="0.3">
      <c r="B37" s="32"/>
      <c r="C37" s="23" t="s">
        <v>19</v>
      </c>
      <c r="D37" s="26" t="s">
        <v>40</v>
      </c>
      <c r="E37" s="26" t="str">
        <f t="shared" ref="E37:E46" si="2">UPPER(D37)</f>
        <v>MOJA NAJDRAŽA MATEMATIKA 7</v>
      </c>
      <c r="F37" s="30" t="s">
        <v>59</v>
      </c>
      <c r="G37" s="24" t="str">
        <f>UPPER("Sonja Eberling, Nevia Grbac, Romana Sosa")</f>
        <v>SONJA EBERLING, NEVIA GRBAC, ROMANA SOSA</v>
      </c>
    </row>
    <row r="38" spans="2:7" s="4" customFormat="1" ht="16.5" x14ac:dyDescent="0.3">
      <c r="B38" s="32"/>
      <c r="C38" s="23" t="s">
        <v>7</v>
      </c>
      <c r="D38" s="26" t="s">
        <v>41</v>
      </c>
      <c r="E38" s="26" t="str">
        <f t="shared" si="2"/>
        <v>PRIRODA OKO MENE</v>
      </c>
      <c r="F38" s="30" t="s">
        <v>59</v>
      </c>
      <c r="G38" s="13" t="str">
        <f>UPPER("Nataša Kletečki")</f>
        <v>NATAŠA KLETEČKI</v>
      </c>
    </row>
    <row r="39" spans="2:7" s="4" customFormat="1" ht="16.5" x14ac:dyDescent="0.3">
      <c r="B39" s="34"/>
      <c r="C39" s="23" t="s">
        <v>8</v>
      </c>
      <c r="D39" s="17"/>
      <c r="E39" s="26" t="str">
        <f t="shared" si="2"/>
        <v/>
      </c>
      <c r="F39" s="31"/>
      <c r="G39" s="13"/>
    </row>
    <row r="40" spans="2:7" s="4" customFormat="1" ht="16.5" x14ac:dyDescent="0.3">
      <c r="B40" s="34"/>
      <c r="C40" s="23" t="s">
        <v>9</v>
      </c>
      <c r="D40" s="14"/>
      <c r="E40" s="26" t="str">
        <f t="shared" si="2"/>
        <v/>
      </c>
      <c r="F40" s="30"/>
      <c r="G40" s="13"/>
    </row>
    <row r="41" spans="2:7" s="4" customFormat="1" ht="16.5" x14ac:dyDescent="0.3">
      <c r="B41" s="34"/>
      <c r="C41" s="23" t="s">
        <v>10</v>
      </c>
      <c r="D41" s="14"/>
      <c r="E41" s="26" t="str">
        <f t="shared" si="2"/>
        <v/>
      </c>
      <c r="F41" s="30"/>
      <c r="G41" s="13"/>
    </row>
    <row r="42" spans="2:7" s="4" customFormat="1" ht="16.5" x14ac:dyDescent="0.3">
      <c r="B42" s="34"/>
      <c r="C42" s="23" t="s">
        <v>15</v>
      </c>
      <c r="D42" s="14"/>
      <c r="E42" s="26" t="str">
        <f t="shared" si="2"/>
        <v/>
      </c>
      <c r="F42" s="30"/>
      <c r="G42" s="13"/>
    </row>
    <row r="43" spans="2:7" s="4" customFormat="1" ht="16.5" x14ac:dyDescent="0.3">
      <c r="B43" s="34"/>
      <c r="C43" s="23" t="s">
        <v>16</v>
      </c>
      <c r="D43" s="13"/>
      <c r="E43" s="26" t="str">
        <f t="shared" si="2"/>
        <v/>
      </c>
      <c r="F43" s="30"/>
      <c r="G43" s="13"/>
    </row>
    <row r="44" spans="2:7" s="4" customFormat="1" ht="16.5" x14ac:dyDescent="0.3">
      <c r="B44" s="34"/>
      <c r="C44" s="23" t="s">
        <v>17</v>
      </c>
      <c r="D44" s="13"/>
      <c r="E44" s="26" t="str">
        <f t="shared" si="2"/>
        <v/>
      </c>
      <c r="F44" s="30"/>
      <c r="G44" s="13"/>
    </row>
    <row r="45" spans="2:7" s="4" customFormat="1" ht="16.5" x14ac:dyDescent="0.3">
      <c r="B45" s="34"/>
      <c r="C45" s="23" t="s">
        <v>11</v>
      </c>
      <c r="D45" s="13"/>
      <c r="E45" s="26" t="str">
        <f t="shared" si="2"/>
        <v/>
      </c>
      <c r="F45" s="30"/>
      <c r="G45" s="13"/>
    </row>
    <row r="46" spans="2:7" s="4" customFormat="1" ht="16.5" x14ac:dyDescent="0.3">
      <c r="B46" s="34"/>
      <c r="C46" s="23" t="s">
        <v>12</v>
      </c>
      <c r="D46" s="13"/>
      <c r="E46" s="26" t="str">
        <f t="shared" si="2"/>
        <v/>
      </c>
      <c r="F46" s="30"/>
      <c r="G46" s="13"/>
    </row>
    <row r="47" spans="2:7" s="4" customFormat="1" ht="16.5" x14ac:dyDescent="0.3">
      <c r="B47" s="19"/>
      <c r="C47" s="16"/>
      <c r="D47" s="13"/>
      <c r="E47" s="13"/>
      <c r="F47" s="30"/>
      <c r="G47" s="13"/>
    </row>
    <row r="48" spans="2:7" s="4" customFormat="1" ht="48" x14ac:dyDescent="0.3">
      <c r="B48" s="22" t="s">
        <v>18</v>
      </c>
      <c r="C48" s="23" t="s">
        <v>6</v>
      </c>
      <c r="D48" s="24" t="s">
        <v>42</v>
      </c>
      <c r="E48" s="24" t="str">
        <f>UPPER(D48)</f>
        <v>SVIJETLOST RIJEČI 6, ČITANKA S RADNIM UDŽBENIKOM, 1.DIO</v>
      </c>
      <c r="F48" s="30" t="s">
        <v>59</v>
      </c>
      <c r="G48" s="28" t="str">
        <f>UPPER("B.Dragović, D. Ružić, Z. Stanjčić")</f>
        <v>B.DRAGOVIĆ, D. RUŽIĆ, Z. STANJČIĆ</v>
      </c>
    </row>
    <row r="49" spans="2:7" s="4" customFormat="1" ht="48" x14ac:dyDescent="0.3">
      <c r="B49" s="32"/>
      <c r="C49" s="23"/>
      <c r="D49" s="24" t="s">
        <v>43</v>
      </c>
      <c r="E49" s="24" t="str">
        <f t="shared" ref="E49:E64" si="3">UPPER(D49)</f>
        <v>SVIJETLOST RIJEČI 6, CITANKA S RADNIM UDŽBENIKOM, 2. DIO</v>
      </c>
      <c r="F49" s="30" t="s">
        <v>59</v>
      </c>
      <c r="G49" s="28" t="str">
        <f>UPPER("B.Dragović, D. Ružić, Z. Stanjčić")</f>
        <v>B.DRAGOVIĆ, D. RUŽIĆ, Z. STANJČIĆ</v>
      </c>
    </row>
    <row r="50" spans="2:7" s="4" customFormat="1" ht="16.5" x14ac:dyDescent="0.3">
      <c r="B50" s="34"/>
      <c r="C50" s="23" t="s">
        <v>19</v>
      </c>
      <c r="D50" s="18"/>
      <c r="E50" s="24" t="str">
        <f t="shared" si="3"/>
        <v/>
      </c>
      <c r="F50" s="31"/>
      <c r="G50" s="13"/>
    </row>
    <row r="51" spans="2:7" s="4" customFormat="1" ht="42.75" customHeight="1" x14ac:dyDescent="0.3">
      <c r="B51" s="34"/>
      <c r="C51" s="23" t="s">
        <v>7</v>
      </c>
      <c r="D51" s="27" t="s">
        <v>44</v>
      </c>
      <c r="E51" s="24" t="str">
        <f t="shared" si="3"/>
        <v>MOJA NAJDRAŽA PRIRODA 6, UDŽBENIK</v>
      </c>
      <c r="F51" s="30" t="s">
        <v>59</v>
      </c>
      <c r="G51" s="24" t="str">
        <f>UPPER("E.Miletić, R. Škara, K. Matejčić")</f>
        <v>E.MILETIĆ, R. ŠKARA, K. MATEJČIĆ</v>
      </c>
    </row>
    <row r="52" spans="2:7" s="4" customFormat="1" ht="48" x14ac:dyDescent="0.3">
      <c r="B52" s="34"/>
      <c r="C52" s="23"/>
      <c r="D52" s="27" t="s">
        <v>45</v>
      </c>
      <c r="E52" s="24" t="str">
        <f t="shared" si="3"/>
        <v>PRIRODA OKO MENE, UDŽBENIK S RADNOM BILJ ZA 6.R.</v>
      </c>
      <c r="F52" s="30" t="s">
        <v>59</v>
      </c>
      <c r="G52" s="13" t="str">
        <f>UPPER("Nataša Kletečki")</f>
        <v>NATAŠA KLETEČKI</v>
      </c>
    </row>
    <row r="53" spans="2:7" s="4" customFormat="1" ht="48" x14ac:dyDescent="0.3">
      <c r="B53" s="34"/>
      <c r="C53" s="23" t="s">
        <v>24</v>
      </c>
      <c r="D53" s="27" t="s">
        <v>46</v>
      </c>
      <c r="E53" s="24" t="str">
        <f t="shared" si="3"/>
        <v>MOJA NAJDRAŽA GEOGRAFIJA 5 , UDŽBENIK</v>
      </c>
      <c r="F53" s="30" t="s">
        <v>59</v>
      </c>
      <c r="G53" s="24" t="s">
        <v>61</v>
      </c>
    </row>
    <row r="54" spans="2:7" s="4" customFormat="1" ht="62.25" customHeight="1" x14ac:dyDescent="0.3">
      <c r="B54" s="34"/>
      <c r="C54" s="23"/>
      <c r="D54" s="27" t="s">
        <v>52</v>
      </c>
      <c r="E54" s="24" t="str">
        <f t="shared" si="3"/>
        <v>VOLIM ZAVIČAJ 4, UDŽBENIK S RADNOM BILJEŽNICOM</v>
      </c>
      <c r="F54" s="30" t="s">
        <v>59</v>
      </c>
      <c r="G54" s="24" t="str">
        <f>UPPER("N.Čagalj, M. Duvnjak, M. Petričević")</f>
        <v>N.ČAGALJ, M. DUVNJAK, M. PETRIČEVIĆ</v>
      </c>
    </row>
    <row r="55" spans="2:7" s="4" customFormat="1" ht="48" x14ac:dyDescent="0.3">
      <c r="B55" s="34"/>
      <c r="C55" s="23" t="s">
        <v>47</v>
      </c>
      <c r="D55" s="27" t="s">
        <v>48</v>
      </c>
      <c r="E55" s="24" t="str">
        <f t="shared" si="3"/>
        <v>DAROVI VJERE I ZAJEDNIŠTVA, UDŽBENIK</v>
      </c>
      <c r="F55" s="29" t="s">
        <v>58</v>
      </c>
      <c r="G55" s="24" t="str">
        <f>UPPER("Pažin, Pavlović")</f>
        <v>PAŽIN, PAVLOVIĆ</v>
      </c>
    </row>
    <row r="56" spans="2:7" s="4" customFormat="1" ht="88.5" customHeight="1" x14ac:dyDescent="0.3">
      <c r="B56" s="34"/>
      <c r="C56" s="23" t="s">
        <v>38</v>
      </c>
      <c r="D56" s="27" t="s">
        <v>53</v>
      </c>
      <c r="E56" s="24" t="str">
        <f t="shared" si="3"/>
        <v>SVIJET GLAZBE 5, UDŽBENIK IZ GLAZBENE KULTURE ZA PETI RAZRED OŠ</v>
      </c>
      <c r="F56" s="31" t="s">
        <v>60</v>
      </c>
      <c r="G56" s="24" t="str">
        <f>UPPER("Ante Gašpardi, Tonka Lazarić, Nevenka Raguž, Ana Ostojić, Zoran Štefanac")</f>
        <v>ANTE GAŠPARDI, TONKA LAZARIĆ, NEVENKA RAGUŽ, ANA OSTOJIĆ, ZORAN ŠTEFANAC</v>
      </c>
    </row>
    <row r="57" spans="2:7" s="4" customFormat="1" ht="16.5" x14ac:dyDescent="0.3">
      <c r="B57" s="34"/>
      <c r="C57" s="23" t="s">
        <v>8</v>
      </c>
      <c r="D57" s="13"/>
      <c r="E57" s="24" t="str">
        <f t="shared" si="3"/>
        <v/>
      </c>
      <c r="F57" s="30"/>
      <c r="G57" s="13"/>
    </row>
    <row r="58" spans="2:7" s="4" customFormat="1" ht="16.5" x14ac:dyDescent="0.3">
      <c r="B58" s="34"/>
      <c r="C58" s="23" t="s">
        <v>9</v>
      </c>
      <c r="D58" s="13"/>
      <c r="E58" s="24" t="str">
        <f t="shared" si="3"/>
        <v/>
      </c>
      <c r="F58" s="30"/>
      <c r="G58" s="13"/>
    </row>
    <row r="59" spans="2:7" s="4" customFormat="1" ht="16.5" x14ac:dyDescent="0.3">
      <c r="B59" s="34"/>
      <c r="C59" s="23" t="s">
        <v>10</v>
      </c>
      <c r="D59" s="13"/>
      <c r="E59" s="24" t="str">
        <f t="shared" si="3"/>
        <v/>
      </c>
      <c r="F59" s="30"/>
      <c r="G59" s="13"/>
    </row>
    <row r="60" spans="2:7" s="4" customFormat="1" ht="16.5" x14ac:dyDescent="0.3">
      <c r="B60" s="34"/>
      <c r="C60" s="23" t="s">
        <v>15</v>
      </c>
      <c r="D60" s="13"/>
      <c r="E60" s="24" t="str">
        <f t="shared" si="3"/>
        <v/>
      </c>
      <c r="F60" s="30"/>
      <c r="G60" s="13"/>
    </row>
    <row r="61" spans="2:7" s="4" customFormat="1" ht="16.5" x14ac:dyDescent="0.3">
      <c r="B61" s="34"/>
      <c r="C61" s="23" t="s">
        <v>16</v>
      </c>
      <c r="D61" s="13"/>
      <c r="E61" s="24" t="str">
        <f t="shared" si="3"/>
        <v/>
      </c>
      <c r="F61" s="30"/>
      <c r="G61" s="13"/>
    </row>
    <row r="62" spans="2:7" s="4" customFormat="1" ht="16.5" x14ac:dyDescent="0.3">
      <c r="B62" s="34"/>
      <c r="C62" s="23" t="s">
        <v>17</v>
      </c>
      <c r="D62" s="13"/>
      <c r="E62" s="24" t="str">
        <f t="shared" si="3"/>
        <v/>
      </c>
      <c r="F62" s="30"/>
      <c r="G62" s="13"/>
    </row>
    <row r="63" spans="2:7" s="4" customFormat="1" ht="16.5" x14ac:dyDescent="0.3">
      <c r="B63" s="34"/>
      <c r="C63" s="23" t="s">
        <v>11</v>
      </c>
      <c r="D63" s="13"/>
      <c r="E63" s="24" t="str">
        <f t="shared" si="3"/>
        <v/>
      </c>
      <c r="F63" s="30"/>
      <c r="G63" s="13"/>
    </row>
    <row r="64" spans="2:7" s="4" customFormat="1" ht="16.5" x14ac:dyDescent="0.3">
      <c r="B64" s="35"/>
      <c r="C64" s="23" t="s">
        <v>12</v>
      </c>
      <c r="D64" s="13"/>
      <c r="E64" s="24" t="str">
        <f t="shared" si="3"/>
        <v/>
      </c>
      <c r="F64" s="30"/>
      <c r="G64" s="13"/>
    </row>
    <row r="65" spans="2:7" s="4" customFormat="1" ht="16.5" x14ac:dyDescent="0.3">
      <c r="B65" s="10"/>
      <c r="C65" s="11"/>
      <c r="D65" s="12"/>
      <c r="E65" s="12"/>
      <c r="F65" s="9"/>
      <c r="G65" s="12"/>
    </row>
    <row r="66" spans="2:7" ht="15.75" x14ac:dyDescent="0.25">
      <c r="B66" s="9"/>
      <c r="C66" s="12"/>
      <c r="D66" s="37"/>
      <c r="E66" s="37"/>
      <c r="F66" s="37"/>
      <c r="G66" s="9"/>
    </row>
    <row r="67" spans="2:7" ht="15.75" x14ac:dyDescent="0.25">
      <c r="B67" s="9"/>
      <c r="C67" s="11"/>
      <c r="D67" s="9"/>
      <c r="E67" s="9"/>
      <c r="F67" s="9"/>
      <c r="G67" s="9"/>
    </row>
  </sheetData>
  <mergeCells count="5">
    <mergeCell ref="B3:D3"/>
    <mergeCell ref="B10:B20"/>
    <mergeCell ref="B23:B34"/>
    <mergeCell ref="B39:B46"/>
    <mergeCell ref="B50:B6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2024-07-29T07:51:01Z</dcterms:modified>
</cp:coreProperties>
</file>