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filterPrivacy="1" defaultThemeVersion="124226"/>
  <xr:revisionPtr revIDLastSave="83" documentId="11_E91425F9569C2C1368588DD679D3146191B7E1D0" xr6:coauthVersionLast="37" xr6:coauthVersionMax="37" xr10:uidLastSave="{1C852261-BF9C-4C21-AAF9-AEC8C6863B00}"/>
  <bookViews>
    <workbookView xWindow="0" yWindow="0" windowWidth="23040" windowHeight="9195" xr2:uid="{00000000-000D-0000-FFFF-FFFF00000000}"/>
  </bookViews>
  <sheets>
    <sheet name="List1" sheetId="1" r:id="rId1"/>
  </sheets>
  <calcPr calcId="179021" calcMode="manual"/>
</workbook>
</file>

<file path=xl/calcChain.xml><?xml version="1.0" encoding="utf-8"?>
<calcChain xmlns="http://schemas.openxmlformats.org/spreadsheetml/2006/main">
  <c r="E49" i="1" l="1"/>
  <c r="E46" i="1"/>
  <c r="E45" i="1"/>
  <c r="E44" i="1"/>
  <c r="E41" i="1"/>
  <c r="E40" i="1"/>
  <c r="E38" i="1"/>
  <c r="E37" i="1"/>
  <c r="E36" i="1"/>
  <c r="E35" i="1"/>
  <c r="E34" i="1"/>
  <c r="E33" i="1"/>
  <c r="E32" i="1"/>
  <c r="E30" i="1"/>
  <c r="E31" i="1"/>
  <c r="E29" i="1"/>
  <c r="E28" i="1"/>
  <c r="E27" i="1"/>
  <c r="E22" i="1"/>
  <c r="E21" i="1"/>
  <c r="E20" i="1"/>
  <c r="E19" i="1"/>
  <c r="E18" i="1"/>
  <c r="E17" i="1"/>
  <c r="E16" i="1"/>
  <c r="E15" i="1"/>
  <c r="E14" i="1"/>
  <c r="E11" i="1"/>
  <c r="E10" i="1"/>
  <c r="E9" i="1"/>
  <c r="E8" i="1"/>
  <c r="E7" i="1"/>
  <c r="E6" i="1"/>
  <c r="G49" i="1" l="1"/>
  <c r="G46" i="1"/>
  <c r="G45" i="1"/>
  <c r="G44" i="1"/>
  <c r="G41" i="1"/>
  <c r="G40" i="1"/>
  <c r="G38" i="1"/>
  <c r="G37" i="1"/>
  <c r="G36" i="1"/>
  <c r="G35" i="1"/>
  <c r="G33" i="1"/>
  <c r="G32" i="1"/>
  <c r="G34" i="1"/>
  <c r="G31" i="1"/>
  <c r="G28" i="1"/>
  <c r="G27" i="1"/>
  <c r="G22" i="1"/>
  <c r="G21" i="1"/>
  <c r="G20" i="1"/>
  <c r="G19" i="1"/>
  <c r="G18" i="1"/>
  <c r="G17" i="1"/>
  <c r="G16" i="1"/>
  <c r="G15" i="1"/>
  <c r="G14" i="1"/>
  <c r="G11" i="1"/>
  <c r="G10" i="1"/>
  <c r="G9" i="1"/>
  <c r="G8" i="1"/>
  <c r="G7" i="1"/>
  <c r="G6" i="1"/>
  <c r="F33" i="1"/>
  <c r="F32" i="1"/>
  <c r="F36" i="1"/>
  <c r="F21" i="1"/>
  <c r="F31" i="1"/>
  <c r="F34" i="1"/>
  <c r="F38" i="1"/>
  <c r="F41" i="1"/>
  <c r="F46" i="1"/>
  <c r="F45" i="1"/>
  <c r="F44" i="1"/>
  <c r="F49" i="1"/>
  <c r="F40" i="1"/>
  <c r="F29" i="1"/>
  <c r="F28" i="1"/>
  <c r="F27" i="1"/>
  <c r="F18" i="1"/>
  <c r="F17" i="1"/>
  <c r="F16" i="1"/>
  <c r="F15" i="1"/>
  <c r="F14" i="1"/>
  <c r="F11" i="1"/>
  <c r="F10" i="1"/>
  <c r="F9" i="1"/>
  <c r="F6" i="1"/>
</calcChain>
</file>

<file path=xl/sharedStrings.xml><?xml version="1.0" encoding="utf-8"?>
<sst xmlns="http://schemas.openxmlformats.org/spreadsheetml/2006/main" count="95" uniqueCount="71">
  <si>
    <t>RAZRED</t>
  </si>
  <si>
    <t>PREDMET</t>
  </si>
  <si>
    <t>NAZIV</t>
  </si>
  <si>
    <t>NAKLADNIK</t>
  </si>
  <si>
    <t>AUTORI</t>
  </si>
  <si>
    <t>KOLIČINA</t>
  </si>
  <si>
    <t>1.</t>
  </si>
  <si>
    <t>HRVATSKI JEZIK</t>
  </si>
  <si>
    <t>MATEMATIKA</t>
  </si>
  <si>
    <t>PRIRODA I DRUŠTVO</t>
  </si>
  <si>
    <t>STRANI JEZIK</t>
  </si>
  <si>
    <t>INFORMATIKA</t>
  </si>
  <si>
    <t>VJERONAUK</t>
  </si>
  <si>
    <t>2.</t>
  </si>
  <si>
    <t>3.</t>
  </si>
  <si>
    <t xml:space="preserve">PRIRODA I DRUŠTVO </t>
  </si>
  <si>
    <t>4.</t>
  </si>
  <si>
    <t>STRANI JEZIK 1.</t>
  </si>
  <si>
    <t>STRANI JEZIK 2.</t>
  </si>
  <si>
    <t>REKAPITULACIJA:</t>
  </si>
  <si>
    <t>PDV:</t>
  </si>
  <si>
    <t>Popis udžbenika - razredna nastava</t>
  </si>
  <si>
    <t xml:space="preserve">JEDINIČNA CIJENA BEZ PDV-a </t>
  </si>
  <si>
    <t xml:space="preserve">UKUPNA CIJENA bez PDV-a </t>
  </si>
  <si>
    <t>UKUPNA CIJENA PONUDE BEZ PDV-a:</t>
  </si>
  <si>
    <t>SVEUKUPNA CIJENA PONUDE SA PDV-om:</t>
  </si>
  <si>
    <t>9,42</t>
  </si>
  <si>
    <t>9,14</t>
  </si>
  <si>
    <t>Dubravka Težak, Marina Gabelica, Vesna Marjanović, Andrea Škribulja Horvat</t>
  </si>
  <si>
    <t xml:space="preserve">Jasminka Salamon, Vesna Šredl  </t>
  </si>
  <si>
    <t>GLAZBENA KULTURA</t>
  </si>
  <si>
    <t>ALKA SCRIPT</t>
  </si>
  <si>
    <t>PČELICA 1 : radna početnica za pomoć u učenju hrvatskog jezika u prvom razredu osnovne škole, 1. i 2. dio s dodatnim digitalnim sadržajima</t>
  </si>
  <si>
    <t>MOJ MALI MATEMATIČKI SVIJET 1, 1. DIO : udžbenik za 1. razred osnovne škole</t>
  </si>
  <si>
    <t>MOJ MALI MATEMATIČKI SVIJET 1, 2. DIO : udžbenik za 1. razred osnovne škole</t>
  </si>
  <si>
    <t>ISTRAŽUJEMO NAŠ SVIJET 1: radni udžbenik za pomoć u učenju prirode i društva u prvom razredu osnovne škole s dodatnim digitalnim sadržajima</t>
  </si>
  <si>
    <t>DIP IN 1 : udžbenik engleskoga jezika s dodatnim digitalnim sadržajima u prvome razredu osnovne škole, prvi strani jezik</t>
  </si>
  <si>
    <t>E-SVIJET 1 : radni udžbenik informatike s dodatnim digitalnim sadržajima u prvom razredu osnovne škole</t>
  </si>
  <si>
    <t>TRAG U PRIČI 2, 1. DIO : radni udžbenik Hrvatskoga jezika s prilagođenim sadržajem za 2. razred osnovne škole</t>
  </si>
  <si>
    <t>TRAG U PRIČI 2, 2. DIO : radni udžbenik Hrvatskoga jezika s prilagođenim sadržajem za 2. razred osnovne škole</t>
  </si>
  <si>
    <t>ČITAM I PIŠEM 2 (RUKOPISNO PISMO I JEZIČNI UDŽBENIK) : radni udžbenici iz hrvatskog jezika za drugi razred osnovne škole (za učenike kojima je određen primjereni program osnovnog odgoja i obrazovanja)</t>
  </si>
  <si>
    <t>ČITAM I PIŠEM 2 : radna čitanka iz hrvatskoga jezika za drugi razred osnovne škole (za učenike kojima je određen primjereni program osnovnog odgoja i obrazovanja)</t>
  </si>
  <si>
    <t>POČETNICA ŠAPTALICA 2: početnica za pomoć u učenju hrvatskog jezika od prvog do četvrtog razreda osnovne škole</t>
  </si>
  <si>
    <t>MOJ MALI MATEMATIČKI SVIJET 2, 1. DIO : udžbenik za 2. razred osnovne škole</t>
  </si>
  <si>
    <t>MOJ MALI MATEMATIČKI SVIJET 2, 2. DIO : udžbenik za 2. razred osnovne škole</t>
  </si>
  <si>
    <t>MOJA MALA MATEMATIKA - RAČUNAJMO DO 10 : udžbenik za početno učenje matematike u osnovnoj školi</t>
  </si>
  <si>
    <t>VOLIM ZAVIČAJ 2: udžbenik s radnom bilježnicom</t>
  </si>
  <si>
    <t xml:space="preserve">ČITAM I PIŠEM 2 (RUKOPISNO PISMO I JEZIČNI UDŽBENIK) : radni udžbenici iz hrvatskog jezika za drugi razred osnovne škole (za učenike kojima je određen primjereni program osnovnog odgoja i obrazovanja) </t>
  </si>
  <si>
    <t>ŠKRINJICA SLOVA I RIJEČI 2, prvi dio: integrirani radni udžbenik iz hrvatskoga jezika za drugi razred osnovne škole (za učenike kojima je određen primjereni program osnovnog odgoja i obrazovanja)</t>
  </si>
  <si>
    <t>ŠKRINJICA SLOVA I RIJEČI 2, drugi dio: integrirani radni udžbenik iz hrvatskoga jezika za drugi razred osnovne škole (za učenike kojima je određen primjereni program osnovnog odgoja i obrazovanja)</t>
  </si>
  <si>
    <t xml:space="preserve">MOJ NAJDRAŽI HRVATSKI JEZIK 2 : radni udžbenik za učenje školskog rukopisnog pisma </t>
  </si>
  <si>
    <t xml:space="preserve">POČETNICA ŠAPTALICA 3 : početnica za pomoć u učenju hrvatskog jezika od prvog do četvrtog razreda osnovne škole </t>
  </si>
  <si>
    <t xml:space="preserve">TRAG U PRIČI 2, 1. DIO: radni udžbenik Hrvatskoga jezika s prilagođenim sadržajem za 2. razred osnovne škole  </t>
  </si>
  <si>
    <t xml:space="preserve">TRAG U PRIČI 2, 2. DIO: radni udžbenik Hrvatskoga jezika s prilagođenim sadržajem za 2. razred osnovne škole  </t>
  </si>
  <si>
    <t xml:space="preserve">MOJA MALA MATEMATIKA - RAČUNAJMO DO 20 : udžbenik za početno učenje matematike u osnovnoj školi   </t>
  </si>
  <si>
    <t xml:space="preserve">MOJ MALI MATEMATIČKI SVIJET 2, 2. DIO : udžbenik za 2. razred osnovne škole  </t>
  </si>
  <si>
    <t xml:space="preserve">SUPER MATEMATIKA ZA PRAVE TRAGAČE 2, 2. DIO : radni udžbenik s prilagođenim sadržajem za 2. razred osnovne škole </t>
  </si>
  <si>
    <t xml:space="preserve">VOLIM ZAVIČAJ 2 : udžbenik s radnom bilježnicom  udžbenik s radnom bilježnicom </t>
  </si>
  <si>
    <t xml:space="preserve">PRIRODA, DRUŠTVO I JA 2 : radni udžbenik iz prirode i društva za drugi razred osnovne škole (za učenike kojima je određen primjereni program osnovnog odgoja i obrazovanja) </t>
  </si>
  <si>
    <t xml:space="preserve">Moja domena 1 - Udžbenik iz informatike za prvi razred osnovne škole </t>
  </si>
  <si>
    <t>Razigrani zvuci 3 - udžbenik za glazbenu kulturu s dodatnim digitalnim sadržajima u trećem razredu osnovne škole</t>
  </si>
  <si>
    <t xml:space="preserve">SVIJET RIJEČI 3 : integrirani radni udžbenik za pomoć u učenju hrvatskog jezika u trećem razredu osnovne škole, 1. i 2. dio s dodatnim digitalnim sadržajima </t>
  </si>
  <si>
    <t xml:space="preserve">ZLATNA VRATA 3 : integrirani radni udžbenik za pomoć u učenju hrvatskog jezika u trećem razredu osnovne škole, 1. i 2. dio s dodatnim digitalnim sadržajima Sonja Ivić, Marija Krmpotić, Nina Pezelj, Marija Novosel  </t>
  </si>
  <si>
    <t>MATEMATIČKA MREŽA 2, radni udžbenik za pomoć u učenju matematike u drugom razredu osnovne škole</t>
  </si>
  <si>
    <t>Moja domena 2 - Udžbenik iz informatike za prvi razred osnovne škole</t>
  </si>
  <si>
    <t>UČENICI S PODRUČJA OPĆINE VRBJE</t>
  </si>
  <si>
    <t>UČENICI S PODRUČJA OPĆINE KANIŽA</t>
  </si>
  <si>
    <t>UČENICI S PODRUČJA OPĆINE DONJI ANDRIJEVCI</t>
  </si>
  <si>
    <t>UČENICI S PODRUČJA OPĆINE GARČIN</t>
  </si>
  <si>
    <t>UČENICI S PODRUČJA OPĆINE NOVA KAPELA</t>
  </si>
  <si>
    <t>UČENICI S PODRUČJA OPĆINE STRIZIVOJNA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</si>
</sst>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Arial Narrow"/>
      <family val="2"/>
      <charset val="238"/>
    </font>
    <font>
      <b/>
      <u/>
      <sz val="12"/>
      <color theme="1"/>
      <name val="Cambria"/>
      <family val="1"/>
      <charset val="238"/>
    </font>
    <font>
      <sz val="12"/>
      <color theme="1"/>
      <name val="Cambria"/>
      <family val="1"/>
      <charset val="238"/>
    </font>
    <font>
      <b/>
      <sz val="12"/>
      <color theme="1"/>
      <name val="Cambria"/>
      <family val="1"/>
      <charset val="238"/>
    </font>
    <font>
      <sz val="12"/>
      <color theme="1"/>
      <name val="Calibri"/>
      <family val="2"/>
      <scheme val="minor"/>
    </font>
    <font>
      <sz val="12"/>
      <color rgb="FF202124"/>
      <name val="Arial"/>
      <family val="2"/>
    </font>
    <font>
      <sz val="12"/>
      <color rgb="FF000000"/>
      <name val="Calibri"/>
      <family val="2"/>
      <scheme val="minor"/>
    </font>
    <font>
      <sz val="12"/>
      <color rgb="FF000000"/>
      <name val="Cambria"/>
      <family val="1"/>
      <charset val="238"/>
    </font>
    <font>
      <b/>
      <sz val="12"/>
      <color rgb="FF000000"/>
      <name val="Cambria"/>
      <family val="1"/>
      <charset val="238"/>
    </font>
    <font>
      <b/>
      <sz val="10"/>
      <color theme="1"/>
      <name val="Cambria"/>
      <family val="1"/>
      <charset val="238"/>
      <scheme val="major"/>
    </font>
    <font>
      <b/>
      <sz val="12"/>
      <color theme="1"/>
      <name val="Cambria"/>
      <family val="1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4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wrapText="1"/>
    </xf>
    <xf numFmtId="0" fontId="8" fillId="0" borderId="0" xfId="0" applyFont="1" applyAlignment="1">
      <alignment horizontal="center" vertical="center"/>
    </xf>
    <xf numFmtId="0" fontId="6" fillId="0" borderId="0" xfId="0" applyFont="1"/>
    <xf numFmtId="0" fontId="8" fillId="0" borderId="0" xfId="0" applyFont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wrapText="1"/>
    </xf>
    <xf numFmtId="0" fontId="7" fillId="0" borderId="1" xfId="0" applyFont="1" applyBorder="1"/>
    <xf numFmtId="0" fontId="8" fillId="0" borderId="3" xfId="0" applyFont="1" applyBorder="1" applyAlignment="1">
      <alignment horizontal="center"/>
    </xf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/>
    <xf numFmtId="0" fontId="7" fillId="0" borderId="8" xfId="0" applyFont="1" applyBorder="1"/>
    <xf numFmtId="0" fontId="9" fillId="0" borderId="0" xfId="0" applyFont="1"/>
    <xf numFmtId="0" fontId="9" fillId="0" borderId="0" xfId="0" applyFont="1" applyAlignment="1">
      <alignment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right"/>
    </xf>
    <xf numFmtId="2" fontId="7" fillId="0" borderId="1" xfId="0" applyNumberFormat="1" applyFont="1" applyBorder="1"/>
    <xf numFmtId="2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left" wrapText="1"/>
    </xf>
    <xf numFmtId="0" fontId="8" fillId="4" borderId="2" xfId="0" applyFont="1" applyFill="1" applyBorder="1" applyAlignment="1">
      <alignment horizontal="center"/>
    </xf>
    <xf numFmtId="0" fontId="10" fillId="0" borderId="0" xfId="0" applyFont="1"/>
    <xf numFmtId="0" fontId="7" fillId="2" borderId="1" xfId="0" applyFont="1" applyFill="1" applyBorder="1" applyAlignment="1">
      <alignment horizontal="right"/>
    </xf>
    <xf numFmtId="0" fontId="11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6" borderId="1" xfId="0" applyFont="1" applyFill="1" applyBorder="1" applyAlignment="1">
      <alignment wrapText="1"/>
    </xf>
    <xf numFmtId="0" fontId="13" fillId="6" borderId="1" xfId="0" applyFont="1" applyFill="1" applyBorder="1" applyAlignment="1">
      <alignment horizontal="center"/>
    </xf>
    <xf numFmtId="0" fontId="12" fillId="6" borderId="1" xfId="0" applyFont="1" applyFill="1" applyBorder="1"/>
    <xf numFmtId="0" fontId="12" fillId="6" borderId="1" xfId="0" applyFont="1" applyFill="1" applyBorder="1" applyAlignment="1">
      <alignment horizontal="center" wrapText="1"/>
    </xf>
    <xf numFmtId="0" fontId="12" fillId="0" borderId="1" xfId="0" applyFont="1" applyBorder="1"/>
    <xf numFmtId="0" fontId="5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14" fillId="3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/>
    </xf>
    <xf numFmtId="0" fontId="7" fillId="0" borderId="1" xfId="0" applyNumberFormat="1" applyFont="1" applyBorder="1" applyAlignment="1">
      <alignment horizontal="right"/>
    </xf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 wrapText="1"/>
    </xf>
    <xf numFmtId="0" fontId="15" fillId="0" borderId="6" xfId="0" applyFont="1" applyBorder="1" applyAlignment="1">
      <alignment horizontal="center" wrapText="1"/>
    </xf>
    <xf numFmtId="0" fontId="15" fillId="0" borderId="9" xfId="0" applyFont="1" applyBorder="1" applyAlignment="1">
      <alignment horizontal="center" wrapText="1"/>
    </xf>
    <xf numFmtId="0" fontId="15" fillId="0" borderId="7" xfId="0" applyFont="1" applyBorder="1" applyAlignment="1">
      <alignment horizontal="center" wrapText="1"/>
    </xf>
    <xf numFmtId="0" fontId="15" fillId="0" borderId="5" xfId="0" applyFont="1" applyBorder="1" applyAlignment="1">
      <alignment horizontal="left" wrapText="1"/>
    </xf>
    <xf numFmtId="0" fontId="15" fillId="0" borderId="7" xfId="0" applyFont="1" applyBorder="1" applyAlignment="1">
      <alignment horizontal="left" wrapText="1"/>
    </xf>
    <xf numFmtId="0" fontId="15" fillId="0" borderId="5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7" fillId="0" borderId="1" xfId="0" applyNumberFormat="1" applyFont="1" applyBorder="1"/>
  </cellXfs>
  <cellStyles count="4">
    <cellStyle name="Normal 2" xfId="1" xr:uid="{00000000-0005-0000-0000-000001000000}"/>
    <cellStyle name="Normalno" xfId="0" builtinId="0"/>
    <cellStyle name="Normalno 2" xfId="2" xr:uid="{00000000-0005-0000-0000-000002000000}"/>
    <cellStyle name="Normalno 3" xfId="3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1"/>
  <sheetViews>
    <sheetView tabSelected="1" topLeftCell="B1" workbookViewId="0">
      <selection activeCell="L14" sqref="L14"/>
    </sheetView>
  </sheetViews>
  <sheetFormatPr defaultRowHeight="15" x14ac:dyDescent="0.25"/>
  <cols>
    <col min="2" max="2" width="22.85546875" customWidth="1"/>
    <col min="3" max="3" width="25.5703125" style="5" customWidth="1"/>
    <col min="4" max="5" width="21.42578125" customWidth="1"/>
    <col min="6" max="6" width="21.7109375" customWidth="1"/>
    <col min="7" max="7" width="18.140625" style="5" customWidth="1"/>
    <col min="8" max="8" width="12.42578125" customWidth="1"/>
    <col min="9" max="9" width="14.5703125" customWidth="1"/>
    <col min="10" max="13" width="13.7109375" customWidth="1"/>
    <col min="14" max="14" width="13.7109375" style="5" customWidth="1"/>
    <col min="15" max="15" width="13.85546875" style="5" customWidth="1"/>
    <col min="16" max="16" width="14.42578125" style="5" customWidth="1"/>
    <col min="17" max="17" width="12.42578125" customWidth="1"/>
  </cols>
  <sheetData>
    <row r="1" spans="1:16" x14ac:dyDescent="0.25">
      <c r="A1" s="1"/>
      <c r="B1" s="2"/>
      <c r="C1" s="3"/>
      <c r="D1" s="3"/>
      <c r="E1" s="3"/>
      <c r="F1" s="1"/>
      <c r="G1" s="3"/>
      <c r="H1" s="4"/>
      <c r="N1" s="3"/>
      <c r="O1" s="3"/>
      <c r="P1" s="3"/>
    </row>
    <row r="2" spans="1:16" s="7" customFormat="1" ht="16.5" x14ac:dyDescent="0.3">
      <c r="A2" s="6"/>
      <c r="B2" s="31"/>
      <c r="C2" s="8" t="s">
        <v>21</v>
      </c>
      <c r="D2" s="9"/>
      <c r="E2" s="9"/>
      <c r="F2" s="9"/>
      <c r="G2" s="10"/>
      <c r="H2" s="11"/>
      <c r="I2" s="12"/>
      <c r="J2" s="12"/>
      <c r="K2" s="12"/>
      <c r="L2" s="12"/>
      <c r="M2" s="12"/>
      <c r="N2" s="43"/>
      <c r="O2" s="43"/>
      <c r="P2" s="43"/>
    </row>
    <row r="3" spans="1:16" s="7" customFormat="1" ht="16.5" x14ac:dyDescent="0.3">
      <c r="B3" s="13"/>
      <c r="C3" s="10"/>
      <c r="D3" s="10"/>
      <c r="E3" s="10"/>
      <c r="F3" s="9"/>
      <c r="G3" s="10"/>
      <c r="H3" s="11"/>
      <c r="I3" s="9"/>
      <c r="J3" s="9"/>
      <c r="K3" s="9"/>
      <c r="L3" s="9"/>
      <c r="M3" s="9"/>
      <c r="N3" s="43"/>
      <c r="O3" s="43"/>
      <c r="P3" s="43"/>
    </row>
    <row r="4" spans="1:16" s="7" customFormat="1" ht="16.5" x14ac:dyDescent="0.3">
      <c r="B4" s="13"/>
      <c r="C4" s="10"/>
      <c r="D4" s="10"/>
      <c r="E4" s="10"/>
      <c r="F4" s="9"/>
      <c r="G4" s="10"/>
      <c r="H4" s="11"/>
      <c r="I4" s="9"/>
      <c r="J4" s="9"/>
      <c r="K4" s="9"/>
      <c r="L4" s="9"/>
      <c r="M4" s="9"/>
      <c r="N4" s="43"/>
      <c r="O4" s="43"/>
      <c r="P4" s="43"/>
    </row>
    <row r="5" spans="1:16" s="7" customFormat="1" ht="63" customHeight="1" x14ac:dyDescent="0.3">
      <c r="B5" s="14" t="s">
        <v>0</v>
      </c>
      <c r="C5" s="15" t="s">
        <v>1</v>
      </c>
      <c r="D5" s="15" t="s">
        <v>2</v>
      </c>
      <c r="E5" s="15" t="s">
        <v>2</v>
      </c>
      <c r="F5" s="14" t="s">
        <v>3</v>
      </c>
      <c r="G5" s="15" t="s">
        <v>4</v>
      </c>
      <c r="H5" s="14" t="s">
        <v>5</v>
      </c>
      <c r="I5" s="15" t="s">
        <v>22</v>
      </c>
      <c r="J5" s="15" t="s">
        <v>23</v>
      </c>
      <c r="K5" s="45" t="s">
        <v>68</v>
      </c>
      <c r="L5" s="45" t="s">
        <v>70</v>
      </c>
      <c r="M5" s="45" t="s">
        <v>69</v>
      </c>
      <c r="N5" s="45" t="s">
        <v>65</v>
      </c>
      <c r="O5" s="45" t="s">
        <v>66</v>
      </c>
      <c r="P5" s="45" t="s">
        <v>67</v>
      </c>
    </row>
    <row r="6" spans="1:16" s="7" customFormat="1" ht="178.5" customHeight="1" x14ac:dyDescent="0.3">
      <c r="B6" s="16" t="s">
        <v>6</v>
      </c>
      <c r="C6" s="17" t="s">
        <v>7</v>
      </c>
      <c r="D6" s="33" t="s">
        <v>32</v>
      </c>
      <c r="E6" s="33" t="str">
        <f t="shared" ref="E6:E11" si="0">UPPER(D6)</f>
        <v>PČELICA 1 : RADNA POČETNICA ZA POMOĆ U UČENJU HRVATSKOG JEZIKA U PRVOM RAZREDU OSNOVNE ŠKOLE, 1. I 2. DIO S DODATNIM DIGITALNIM SADRŽAJIMA</v>
      </c>
      <c r="F6" s="26" t="str">
        <f>UPPER("ŠKOLSKA KNJIGA")</f>
        <v>ŠKOLSKA KNJIGA</v>
      </c>
      <c r="G6" s="29" t="str">
        <f>UPPER("Sonja Ivić, Marija Krmpotić, Jelena Utješinović, Ela Ivanišević, Gordana Miota Plešnik")</f>
        <v>SONJA IVIĆ, MARIJA KRMPOTIĆ, JELENA UTJEŠINOVIĆ, ELA IVANIŠEVIĆ, GORDANA MIOTA PLEŠNIK</v>
      </c>
      <c r="H6" s="18">
        <v>3</v>
      </c>
      <c r="I6" s="28">
        <v>23.89</v>
      </c>
      <c r="J6" s="28">
        <v>71.67</v>
      </c>
      <c r="K6" s="47">
        <v>1</v>
      </c>
      <c r="L6" s="47"/>
      <c r="M6" s="47"/>
      <c r="N6" s="44"/>
      <c r="O6" s="44"/>
      <c r="P6" s="44"/>
    </row>
    <row r="7" spans="1:16" s="7" customFormat="1" ht="149.25" customHeight="1" x14ac:dyDescent="0.3">
      <c r="B7" s="48"/>
      <c r="C7" s="17" t="s">
        <v>8</v>
      </c>
      <c r="D7" s="34" t="s">
        <v>33</v>
      </c>
      <c r="E7" s="34" t="str">
        <f t="shared" si="0"/>
        <v>MOJ MALI MATEMATIČKI SVIJET 1, 1. DIO : UDŽBENIK ZA 1. RAZRED OSNOVNE ŠKOLE</v>
      </c>
      <c r="F7" s="26" t="s">
        <v>31</v>
      </c>
      <c r="G7" s="29" t="str">
        <f>UPPER("Biljana Basarić Čulk, Kristina Kostadinovska, Ivan Mrkonjić, Đurđica Salamon Padjen")</f>
        <v>BILJANA BASARIĆ ČULK, KRISTINA KOSTADINOVSKA, IVAN MRKONJIĆ, ĐURĐICA SALAMON PADJEN</v>
      </c>
      <c r="H7" s="18">
        <v>3</v>
      </c>
      <c r="I7" s="28">
        <v>14.6</v>
      </c>
      <c r="J7" s="28">
        <v>43.8</v>
      </c>
      <c r="K7" s="47">
        <v>1</v>
      </c>
      <c r="L7" s="47"/>
      <c r="M7" s="47"/>
      <c r="N7" s="44"/>
      <c r="O7" s="44"/>
      <c r="P7" s="44"/>
    </row>
    <row r="8" spans="1:16" s="7" customFormat="1" ht="146.25" customHeight="1" x14ac:dyDescent="0.3">
      <c r="B8" s="48"/>
      <c r="C8" s="17"/>
      <c r="D8" s="34" t="s">
        <v>34</v>
      </c>
      <c r="E8" s="34" t="str">
        <f t="shared" si="0"/>
        <v>MOJ MALI MATEMATIČKI SVIJET 1, 2. DIO : UDŽBENIK ZA 1. RAZRED OSNOVNE ŠKOLE</v>
      </c>
      <c r="F8" s="26" t="s">
        <v>31</v>
      </c>
      <c r="G8" s="29" t="str">
        <f>UPPER("Biljana Basarić Čulk, Kristina Kostadinovska, Ivan Mrkonjić, Đurđica Salamon Padjen")</f>
        <v>BILJANA BASARIĆ ČULK, KRISTINA KOSTADINOVSKA, IVAN MRKONJIĆ, ĐURĐICA SALAMON PADJEN</v>
      </c>
      <c r="H8" s="18">
        <v>3</v>
      </c>
      <c r="I8" s="28">
        <v>14.6</v>
      </c>
      <c r="J8" s="28">
        <v>43.8</v>
      </c>
      <c r="K8" s="47">
        <v>1</v>
      </c>
      <c r="L8" s="47"/>
      <c r="M8" s="47"/>
      <c r="N8" s="44"/>
      <c r="O8" s="44"/>
      <c r="P8" s="44"/>
    </row>
    <row r="9" spans="1:16" s="7" customFormat="1" ht="168" customHeight="1" x14ac:dyDescent="0.3">
      <c r="B9" s="48"/>
      <c r="C9" s="17" t="s">
        <v>9</v>
      </c>
      <c r="D9" s="34" t="s">
        <v>35</v>
      </c>
      <c r="E9" s="34" t="str">
        <f t="shared" si="0"/>
        <v>ISTRAŽUJEMO NAŠ SVIJET 1: RADNI UDŽBENIK ZA POMOĆ U UČENJU PRIRODE I DRUŠTVA U PRVOM RAZREDU OSNOVNE ŠKOLE S DODATNIM DIGITALNIM SADRŽAJIMA</v>
      </c>
      <c r="F9" s="26" t="str">
        <f t="shared" ref="F9:F11" si="1">UPPER("ŠKOLSKA KNJIGA")</f>
        <v>ŠKOLSKA KNJIGA</v>
      </c>
      <c r="G9" s="29" t="str">
        <f>UPPER("Alena Letina, Tamara Kisovar Ivanda, Ivan De Zan, Tamara Dubrović, Marina Pavić")</f>
        <v>ALENA LETINA, TAMARA KISOVAR IVANDA, IVAN DE ZAN, TAMARA DUBROVIĆ, MARINA PAVIĆ</v>
      </c>
      <c r="H9" s="18">
        <v>3</v>
      </c>
      <c r="I9" s="28">
        <v>17.25</v>
      </c>
      <c r="J9" s="28">
        <v>51.75</v>
      </c>
      <c r="K9" s="47">
        <v>1</v>
      </c>
      <c r="L9" s="47"/>
      <c r="M9" s="47"/>
      <c r="N9" s="44"/>
      <c r="O9" s="44"/>
      <c r="P9" s="44"/>
    </row>
    <row r="10" spans="1:16" s="7" customFormat="1" ht="182.25" customHeight="1" x14ac:dyDescent="0.3">
      <c r="B10" s="48"/>
      <c r="C10" s="17" t="s">
        <v>10</v>
      </c>
      <c r="D10" s="34" t="s">
        <v>36</v>
      </c>
      <c r="E10" s="34" t="str">
        <f t="shared" si="0"/>
        <v>DIP IN 1 : UDŽBENIK ENGLESKOGA JEZIKA S DODATNIM DIGITALNIM SADRŽAJIMA U PRVOME RAZREDU OSNOVNE ŠKOLE, PRVI STRANI JEZIK</v>
      </c>
      <c r="F10" s="26" t="str">
        <f t="shared" si="1"/>
        <v>ŠKOLSKA KNJIGA</v>
      </c>
      <c r="G10" s="29" t="str">
        <f>UPPER("Biserka Džeba, Vlasta Živković")</f>
        <v>BISERKA DŽEBA, VLASTA ŽIVKOVIĆ</v>
      </c>
      <c r="H10" s="18">
        <v>3</v>
      </c>
      <c r="I10" s="28" t="s">
        <v>27</v>
      </c>
      <c r="J10" s="28">
        <v>27.42</v>
      </c>
      <c r="K10" s="47">
        <v>1</v>
      </c>
      <c r="L10" s="47"/>
      <c r="M10" s="47"/>
      <c r="N10" s="44"/>
      <c r="O10" s="44"/>
      <c r="P10" s="44"/>
    </row>
    <row r="11" spans="1:16" s="7" customFormat="1" ht="171.75" customHeight="1" x14ac:dyDescent="0.3">
      <c r="B11" s="48"/>
      <c r="C11" s="17" t="s">
        <v>11</v>
      </c>
      <c r="D11" s="34" t="s">
        <v>37</v>
      </c>
      <c r="E11" s="34" t="str">
        <f t="shared" si="0"/>
        <v>E-SVIJET 1 : RADNI UDŽBENIK INFORMATIKE S DODATNIM DIGITALNIM SADRŽAJIMA U PRVOM RAZREDU OSNOVNE ŠKOLE</v>
      </c>
      <c r="F11" s="26" t="str">
        <f t="shared" si="1"/>
        <v>ŠKOLSKA KNJIGA</v>
      </c>
      <c r="G11" s="29" t="str">
        <f>UPPER("Josipa Blagus, Nataša Ljubić Klemše, Ana Flisar Odorčić, Nikolina Bubica, Ivana Ružić, Nikola Mihočka")</f>
        <v>JOSIPA BLAGUS, NATAŠA LJUBIĆ KLEMŠE, ANA FLISAR ODORČIĆ, NIKOLINA BUBICA, IVANA RUŽIĆ, NIKOLA MIHOČKA</v>
      </c>
      <c r="H11" s="18">
        <v>3</v>
      </c>
      <c r="I11" s="28" t="s">
        <v>26</v>
      </c>
      <c r="J11" s="28">
        <v>28.26</v>
      </c>
      <c r="K11" s="47">
        <v>1</v>
      </c>
      <c r="L11" s="47"/>
      <c r="M11" s="47"/>
      <c r="N11" s="44"/>
      <c r="O11" s="44"/>
      <c r="P11" s="44"/>
    </row>
    <row r="12" spans="1:16" s="7" customFormat="1" ht="16.5" x14ac:dyDescent="0.3">
      <c r="B12" s="48"/>
      <c r="C12" s="17" t="s">
        <v>12</v>
      </c>
      <c r="D12" s="35"/>
      <c r="E12" s="35"/>
      <c r="F12" s="18"/>
      <c r="G12" s="18"/>
      <c r="H12" s="18"/>
      <c r="I12" s="27"/>
      <c r="J12" s="27"/>
      <c r="K12" s="27"/>
      <c r="L12" s="27"/>
      <c r="M12" s="27"/>
      <c r="N12" s="44"/>
      <c r="O12" s="44"/>
      <c r="P12" s="44"/>
    </row>
    <row r="13" spans="1:16" s="7" customFormat="1" ht="16.5" x14ac:dyDescent="0.3">
      <c r="B13" s="19"/>
      <c r="C13" s="20"/>
      <c r="D13" s="35"/>
      <c r="E13" s="35"/>
      <c r="F13" s="18"/>
      <c r="G13" s="18"/>
      <c r="H13" s="18"/>
      <c r="I13" s="27"/>
      <c r="J13" s="27"/>
      <c r="K13" s="27"/>
      <c r="L13" s="27"/>
      <c r="M13" s="27"/>
      <c r="N13" s="44"/>
      <c r="O13" s="44"/>
      <c r="P13" s="44"/>
    </row>
    <row r="14" spans="1:16" s="7" customFormat="1" ht="168.75" customHeight="1" x14ac:dyDescent="0.3">
      <c r="B14" s="16" t="s">
        <v>13</v>
      </c>
      <c r="C14" s="17" t="s">
        <v>7</v>
      </c>
      <c r="D14" s="36" t="s">
        <v>38</v>
      </c>
      <c r="E14" s="36" t="str">
        <f t="shared" ref="E14:E22" si="2">UPPER(D14)</f>
        <v>TRAG U PRIČI 2, 1. DIO : RADNI UDŽBENIK HRVATSKOGA JEZIKA S PRILAGOĐENIM SADRŽAJEM ZA 2. RAZRED OSNOVNE ŠKOLE</v>
      </c>
      <c r="F14" s="26" t="str">
        <f>UPPER("PROFIL KLETT")</f>
        <v>PROFIL KLETT</v>
      </c>
      <c r="G14" s="25" t="str">
        <f>UPPER("Vesna Budinski, Martina Kolar Billege, Gordana Ivančić, Vlatka Mijić, Nevenka Puh Malogorski")</f>
        <v>VESNA BUDINSKI, MARTINA KOLAR BILLEGE, GORDANA IVANČIĆ, VLATKA MIJIĆ, NEVENKA PUH MALOGORSKI</v>
      </c>
      <c r="H14" s="18">
        <v>3</v>
      </c>
      <c r="I14" s="27">
        <v>12</v>
      </c>
      <c r="J14" s="27">
        <v>36</v>
      </c>
      <c r="K14" s="27"/>
      <c r="L14" s="60">
        <v>1</v>
      </c>
      <c r="M14" s="60">
        <v>1</v>
      </c>
      <c r="N14" s="44"/>
      <c r="O14" s="44"/>
      <c r="P14" s="44"/>
    </row>
    <row r="15" spans="1:16" s="7" customFormat="1" ht="174.75" customHeight="1" x14ac:dyDescent="0.3">
      <c r="B15" s="46"/>
      <c r="C15" s="17"/>
      <c r="D15" s="36" t="s">
        <v>39</v>
      </c>
      <c r="E15" s="36" t="str">
        <f t="shared" si="2"/>
        <v>TRAG U PRIČI 2, 2. DIO : RADNI UDŽBENIK HRVATSKOGA JEZIKA S PRILAGOĐENIM SADRŽAJEM ZA 2. RAZRED OSNOVNE ŠKOLE</v>
      </c>
      <c r="F15" s="26" t="str">
        <f>UPPER("PROFIL KLETT")</f>
        <v>PROFIL KLETT</v>
      </c>
      <c r="G15" s="25" t="str">
        <f>UPPER("Vesna Budinski, Martina Kolar Billege, Gordana Ivančić, Vlatka Mijić, Nevenka Puh Malogorski")</f>
        <v>VESNA BUDINSKI, MARTINA KOLAR BILLEGE, GORDANA IVANČIĆ, VLATKA MIJIĆ, NEVENKA PUH MALOGORSKI</v>
      </c>
      <c r="H15" s="18">
        <v>3</v>
      </c>
      <c r="I15" s="27">
        <v>12</v>
      </c>
      <c r="J15" s="27">
        <v>36</v>
      </c>
      <c r="K15" s="27"/>
      <c r="L15" s="60">
        <v>1</v>
      </c>
      <c r="M15" s="60">
        <v>1</v>
      </c>
      <c r="N15" s="44"/>
      <c r="O15" s="44"/>
      <c r="P15" s="44"/>
    </row>
    <row r="16" spans="1:16" s="7" customFormat="1" ht="255" customHeight="1" x14ac:dyDescent="0.3">
      <c r="B16" s="46"/>
      <c r="C16" s="17"/>
      <c r="D16" s="36" t="s">
        <v>40</v>
      </c>
      <c r="E16" s="36" t="str">
        <f t="shared" si="2"/>
        <v>ČITAM I PIŠEM 2 (RUKOPISNO PISMO I JEZIČNI UDŽBENIK) : RADNI UDŽBENICI IZ HRVATSKOG JEZIKA ZA DRUGI RAZRED OSNOVNE ŠKOLE (ZA UČENIKE KOJIMA JE ODREĐEN PRIMJERENI PROGRAM OSNOVNOG ODGOJA I OBRAZOVANJA)</v>
      </c>
      <c r="F16" s="26" t="str">
        <f>UPPER("ALFA")</f>
        <v>ALFA</v>
      </c>
      <c r="G16" s="25" t="str">
        <f>UPPER("Dunja Pavličević-Franić, Vladimira Velički, Katarina Aladrović Slovaček, Vlatka Domišljanović")</f>
        <v>DUNJA PAVLIČEVIĆ-FRANIĆ, VLADIMIRA VELIČKI, KATARINA ALADROVIĆ SLOVAČEK, VLATKA DOMIŠLJANOVIĆ</v>
      </c>
      <c r="H16" s="18">
        <v>3</v>
      </c>
      <c r="I16" s="27">
        <v>19.91</v>
      </c>
      <c r="J16" s="27">
        <v>59.73</v>
      </c>
      <c r="K16" s="27"/>
      <c r="L16" s="60">
        <v>1</v>
      </c>
      <c r="M16" s="60">
        <v>1</v>
      </c>
      <c r="N16" s="44"/>
      <c r="O16" s="44"/>
      <c r="P16" s="44"/>
    </row>
    <row r="17" spans="2:16" s="7" customFormat="1" ht="195" customHeight="1" x14ac:dyDescent="0.3">
      <c r="B17" s="46"/>
      <c r="C17" s="17"/>
      <c r="D17" s="36" t="s">
        <v>41</v>
      </c>
      <c r="E17" s="36" t="str">
        <f t="shared" si="2"/>
        <v>ČITAM I PIŠEM 2 : RADNA ČITANKA IZ HRVATSKOGA JEZIKA ZA DRUGI RAZRED OSNOVNE ŠKOLE (ZA UČENIKE KOJIMA JE ODREĐEN PRIMJERENI PROGRAM OSNOVNOG ODGOJA I OBRAZOVANJA)</v>
      </c>
      <c r="F17" s="26" t="str">
        <f>UPPER("ALFA")</f>
        <v>ALFA</v>
      </c>
      <c r="G17" s="25" t="str">
        <f>UPPER("Tamara Turza-Bogdan, Slavica Pospiš, Vladimira Velički")</f>
        <v>TAMARA TURZA-BOGDAN, SLAVICA POSPIŠ, VLADIMIRA VELIČKI</v>
      </c>
      <c r="H17" s="18">
        <v>3</v>
      </c>
      <c r="I17" s="27">
        <v>9.9499999999999993</v>
      </c>
      <c r="J17" s="27">
        <v>29.85</v>
      </c>
      <c r="K17" s="27"/>
      <c r="L17" s="60">
        <v>1</v>
      </c>
      <c r="M17" s="60">
        <v>1</v>
      </c>
      <c r="N17" s="44"/>
      <c r="O17" s="44"/>
      <c r="P17" s="44"/>
    </row>
    <row r="18" spans="2:16" s="7" customFormat="1" ht="145.5" customHeight="1" x14ac:dyDescent="0.3">
      <c r="B18" s="46"/>
      <c r="C18" s="17"/>
      <c r="D18" s="36" t="s">
        <v>42</v>
      </c>
      <c r="E18" s="36" t="str">
        <f t="shared" si="2"/>
        <v>POČETNICA ŠAPTALICA 2: POČETNICA ZA POMOĆ U UČENJU HRVATSKOG JEZIKA OD PRVOG DO ČETVRTOG RAZREDA OSNOVNE ŠKOLE</v>
      </c>
      <c r="F18" s="26" t="str">
        <f t="shared" ref="F18" si="3">UPPER("ŠKOLSKA KNJIGA")</f>
        <v>ŠKOLSKA KNJIGA</v>
      </c>
      <c r="G18" s="25" t="str">
        <f>UPPER("Vesna Đurek")</f>
        <v>VESNA ĐUREK</v>
      </c>
      <c r="H18" s="18">
        <v>3</v>
      </c>
      <c r="I18" s="27">
        <v>11.81</v>
      </c>
      <c r="J18" s="27">
        <v>35.43</v>
      </c>
      <c r="K18" s="27"/>
      <c r="L18" s="60"/>
      <c r="M18" s="60"/>
      <c r="N18" s="44"/>
      <c r="O18" s="44"/>
      <c r="P18" s="44"/>
    </row>
    <row r="19" spans="2:16" s="7" customFormat="1" ht="159" customHeight="1" x14ac:dyDescent="0.3">
      <c r="B19" s="48"/>
      <c r="C19" s="17" t="s">
        <v>8</v>
      </c>
      <c r="D19" s="37" t="s">
        <v>43</v>
      </c>
      <c r="E19" s="37" t="str">
        <f t="shared" si="2"/>
        <v>MOJ MALI MATEMATIČKI SVIJET 2, 1. DIO : UDŽBENIK ZA 2. RAZRED OSNOVNE ŠKOLE</v>
      </c>
      <c r="F19" s="26" t="s">
        <v>31</v>
      </c>
      <c r="G19" s="25" t="str">
        <f>UPPER("Biljana Basarić Čulk, Kristina Kostadinovska, Ivan Mrkonjić, Đurđica Salamon Padjen")</f>
        <v>BILJANA BASARIĆ ČULK, KRISTINA KOSTADINOVSKA, IVAN MRKONJIĆ, ĐURĐICA SALAMON PADJEN</v>
      </c>
      <c r="H19" s="18">
        <v>3</v>
      </c>
      <c r="I19" s="27">
        <v>14.6</v>
      </c>
      <c r="J19" s="27">
        <v>43.8</v>
      </c>
      <c r="K19" s="27"/>
      <c r="L19" s="60">
        <v>1</v>
      </c>
      <c r="M19" s="60">
        <v>1</v>
      </c>
      <c r="N19" s="44"/>
      <c r="O19" s="44"/>
      <c r="P19" s="44"/>
    </row>
    <row r="20" spans="2:16" s="7" customFormat="1" ht="142.5" x14ac:dyDescent="0.3">
      <c r="B20" s="48"/>
      <c r="C20" s="17"/>
      <c r="D20" s="37" t="s">
        <v>44</v>
      </c>
      <c r="E20" s="37" t="str">
        <f t="shared" si="2"/>
        <v>MOJ MALI MATEMATIČKI SVIJET 2, 2. DIO : UDŽBENIK ZA 2. RAZRED OSNOVNE ŠKOLE</v>
      </c>
      <c r="F20" s="26" t="s">
        <v>31</v>
      </c>
      <c r="G20" s="25" t="str">
        <f>UPPER("Biljana Basarić Čulk, Kristina Kostadinovska, Ivan Mrkonjić, Đurđica Salamon Padjen")</f>
        <v>BILJANA BASARIĆ ČULK, KRISTINA KOSTADINOVSKA, IVAN MRKONJIĆ, ĐURĐICA SALAMON PADJEN</v>
      </c>
      <c r="H20" s="18">
        <v>3</v>
      </c>
      <c r="I20" s="27">
        <v>14.6</v>
      </c>
      <c r="J20" s="27">
        <v>43.8</v>
      </c>
      <c r="K20" s="27"/>
      <c r="L20" s="60">
        <v>1</v>
      </c>
      <c r="M20" s="60">
        <v>1</v>
      </c>
      <c r="N20" s="44"/>
      <c r="O20" s="44"/>
      <c r="P20" s="44"/>
    </row>
    <row r="21" spans="2:16" s="7" customFormat="1" ht="111" x14ac:dyDescent="0.3">
      <c r="B21" s="48"/>
      <c r="C21" s="17"/>
      <c r="D21" s="37" t="s">
        <v>45</v>
      </c>
      <c r="E21" s="37" t="str">
        <f t="shared" si="2"/>
        <v>MOJA MALA MATEMATIKA - RAČUNAJMO DO 10 : UDŽBENIK ZA POČETNO UČENJE MATEMATIKE U OSNOVNOJ ŠKOLI</v>
      </c>
      <c r="F21" s="26" t="str">
        <f t="shared" ref="F21" si="4">UPPER("ŠKOLSKA KNJIGA")</f>
        <v>ŠKOLSKA KNJIGA</v>
      </c>
      <c r="G21" s="25" t="str">
        <f>UPPER("Vesna Đurek")</f>
        <v>VESNA ĐUREK</v>
      </c>
      <c r="H21" s="18">
        <v>3</v>
      </c>
      <c r="I21" s="27">
        <v>11.81</v>
      </c>
      <c r="J21" s="27">
        <v>35.43</v>
      </c>
      <c r="K21" s="27"/>
      <c r="L21" s="60">
        <v>1</v>
      </c>
      <c r="M21" s="60">
        <v>1</v>
      </c>
      <c r="N21" s="44"/>
      <c r="O21" s="44"/>
      <c r="P21" s="44"/>
    </row>
    <row r="22" spans="2:16" s="7" customFormat="1" ht="85.5" customHeight="1" x14ac:dyDescent="0.3">
      <c r="B22" s="48"/>
      <c r="C22" s="17" t="s">
        <v>9</v>
      </c>
      <c r="D22" s="38" t="s">
        <v>46</v>
      </c>
      <c r="E22" s="38" t="str">
        <f t="shared" si="2"/>
        <v>VOLIM ZAVIČAJ 2: UDŽBENIK S RADNOM BILJEŽNICOM</v>
      </c>
      <c r="F22" s="26" t="s">
        <v>31</v>
      </c>
      <c r="G22" s="25" t="str">
        <f>UPPER("Nives Čagalj, Milica Duvnjak, Marija Petričević")</f>
        <v>NIVES ČAGALJ, MILICA DUVNJAK, MARIJA PETRIČEVIĆ</v>
      </c>
      <c r="H22" s="18">
        <v>3</v>
      </c>
      <c r="I22" s="27">
        <v>16.59</v>
      </c>
      <c r="J22" s="27">
        <v>49.77</v>
      </c>
      <c r="K22" s="27"/>
      <c r="L22" s="60">
        <v>1</v>
      </c>
      <c r="M22" s="60">
        <v>1</v>
      </c>
      <c r="N22" s="44"/>
      <c r="O22" s="44"/>
      <c r="P22" s="44"/>
    </row>
    <row r="23" spans="2:16" s="7" customFormat="1" ht="16.5" x14ac:dyDescent="0.3">
      <c r="B23" s="48"/>
      <c r="C23" s="17" t="s">
        <v>10</v>
      </c>
      <c r="D23" s="39"/>
      <c r="E23" s="39"/>
      <c r="F23" s="21"/>
      <c r="G23" s="18"/>
      <c r="H23" s="18"/>
      <c r="I23" s="27"/>
      <c r="J23" s="27"/>
      <c r="K23" s="27"/>
      <c r="L23" s="60"/>
      <c r="M23" s="60"/>
      <c r="N23" s="44"/>
      <c r="O23" s="44"/>
      <c r="P23" s="44"/>
    </row>
    <row r="24" spans="2:16" s="7" customFormat="1" ht="16.5" x14ac:dyDescent="0.3">
      <c r="B24" s="48"/>
      <c r="C24" s="17" t="s">
        <v>11</v>
      </c>
      <c r="D24" s="39"/>
      <c r="E24" s="39"/>
      <c r="F24" s="21"/>
      <c r="G24" s="18"/>
      <c r="H24" s="18"/>
      <c r="I24" s="27"/>
      <c r="J24" s="27"/>
      <c r="K24" s="27"/>
      <c r="L24" s="60"/>
      <c r="M24" s="60"/>
      <c r="N24" s="44"/>
      <c r="O24" s="44"/>
      <c r="P24" s="44"/>
    </row>
    <row r="25" spans="2:16" s="7" customFormat="1" ht="16.5" x14ac:dyDescent="0.3">
      <c r="B25" s="48"/>
      <c r="C25" s="17" t="s">
        <v>12</v>
      </c>
      <c r="D25" s="40"/>
      <c r="E25" s="40"/>
      <c r="F25" s="21"/>
      <c r="G25" s="18"/>
      <c r="H25" s="18"/>
      <c r="I25" s="27"/>
      <c r="J25" s="27"/>
      <c r="K25" s="27"/>
      <c r="L25" s="60"/>
      <c r="M25" s="60"/>
      <c r="N25" s="44"/>
      <c r="O25" s="44"/>
      <c r="P25" s="44"/>
    </row>
    <row r="26" spans="2:16" s="7" customFormat="1" ht="16.5" x14ac:dyDescent="0.3">
      <c r="B26" s="19"/>
      <c r="C26" s="20"/>
      <c r="D26" s="40"/>
      <c r="E26" s="40"/>
      <c r="F26" s="21"/>
      <c r="G26" s="18"/>
      <c r="H26" s="18"/>
      <c r="I26" s="27"/>
      <c r="J26" s="27"/>
      <c r="K26" s="27"/>
      <c r="L26" s="27"/>
      <c r="M26" s="27"/>
      <c r="N26" s="44"/>
      <c r="O26" s="44"/>
      <c r="P26" s="44"/>
    </row>
    <row r="27" spans="2:16" s="7" customFormat="1" ht="249.75" customHeight="1" x14ac:dyDescent="0.3">
      <c r="B27" s="16" t="s">
        <v>14</v>
      </c>
      <c r="C27" s="17" t="s">
        <v>7</v>
      </c>
      <c r="D27" s="38" t="s">
        <v>47</v>
      </c>
      <c r="E27" s="38" t="str">
        <f t="shared" ref="E27:E38" si="5">UPPER(D27)</f>
        <v xml:space="preserve">ČITAM I PIŠEM 2 (RUKOPISNO PISMO I JEZIČNI UDŽBENIK) : RADNI UDŽBENICI IZ HRVATSKOG JEZIKA ZA DRUGI RAZRED OSNOVNE ŠKOLE (ZA UČENIKE KOJIMA JE ODREĐEN PRIMJERENI PROGRAM OSNOVNOG ODGOJA I OBRAZOVANJA) </v>
      </c>
      <c r="F27" s="26" t="str">
        <f t="shared" ref="F27:F29" si="6">UPPER("ALFA")</f>
        <v>ALFA</v>
      </c>
      <c r="G27" s="25" t="str">
        <f>UPPER("Dunja Pavličević-Franić, Vladimira Velički,Katarina Aladrović Slovaček, Vlatka Domišljanović ")</f>
        <v xml:space="preserve">DUNJA PAVLIČEVIĆ-FRANIĆ, VLADIMIRA VELIČKI,KATARINA ALADROVIĆ SLOVAČEK, VLATKA DOMIŠLJANOVIĆ </v>
      </c>
      <c r="H27" s="18">
        <v>7</v>
      </c>
      <c r="I27" s="27">
        <v>7.68</v>
      </c>
      <c r="J27" s="27">
        <v>53.76</v>
      </c>
      <c r="K27" s="27"/>
      <c r="L27" s="27"/>
      <c r="M27" s="27"/>
      <c r="N27" s="44">
        <v>1</v>
      </c>
      <c r="O27" s="44">
        <v>1</v>
      </c>
      <c r="P27" s="44"/>
    </row>
    <row r="28" spans="2:16" s="7" customFormat="1" ht="227.25" customHeight="1" x14ac:dyDescent="0.3">
      <c r="B28" s="46"/>
      <c r="C28" s="17"/>
      <c r="D28" s="38" t="s">
        <v>48</v>
      </c>
      <c r="E28" s="38" t="str">
        <f t="shared" si="5"/>
        <v>ŠKRINJICA SLOVA I RIJEČI 2, PRVI DIO: INTEGRIRANI RADNI UDŽBENIK IZ HRVATSKOGA JEZIKA ZA DRUGI RAZRED OSNOVNE ŠKOLE (ZA UČENIKE KOJIMA JE ODREĐEN PRIMJERENI PROGRAM OSNOVNOG ODGOJA I OBRAZOVANJA)</v>
      </c>
      <c r="F28" s="26" t="str">
        <f t="shared" si="6"/>
        <v>ALFA</v>
      </c>
      <c r="G28" s="25" t="str">
        <f>UPPER("Dubravka Težak, Marina Gabelica, Vesna Marjanović, Andrea Škribulja Horvat")</f>
        <v>DUBRAVKA TEŽAK, MARINA GABELICA, VESNA MARJANOVIĆ, ANDREA ŠKRIBULJA HORVAT</v>
      </c>
      <c r="H28" s="18">
        <v>7</v>
      </c>
      <c r="I28" s="27">
        <v>12.61</v>
      </c>
      <c r="J28" s="27">
        <v>88.27</v>
      </c>
      <c r="K28" s="27"/>
      <c r="L28" s="27"/>
      <c r="M28" s="27"/>
      <c r="N28" s="44">
        <v>1</v>
      </c>
      <c r="O28" s="44">
        <v>1</v>
      </c>
      <c r="P28" s="44"/>
    </row>
    <row r="29" spans="2:16" s="7" customFormat="1" ht="222.75" customHeight="1" x14ac:dyDescent="0.3">
      <c r="B29" s="46"/>
      <c r="C29" s="17"/>
      <c r="D29" s="38" t="s">
        <v>49</v>
      </c>
      <c r="E29" s="38" t="str">
        <f t="shared" si="5"/>
        <v>ŠKRINJICA SLOVA I RIJEČI 2, DRUGI DIO: INTEGRIRANI RADNI UDŽBENIK IZ HRVATSKOGA JEZIKA ZA DRUGI RAZRED OSNOVNE ŠKOLE (ZA UČENIKE KOJIMA JE ODREĐEN PRIMJERENI PROGRAM OSNOVNOG ODGOJA I OBRAZOVANJA)</v>
      </c>
      <c r="F29" s="26" t="str">
        <f t="shared" si="6"/>
        <v>ALFA</v>
      </c>
      <c r="G29" s="25" t="s">
        <v>28</v>
      </c>
      <c r="H29" s="18">
        <v>7</v>
      </c>
      <c r="I29" s="27">
        <v>12.61</v>
      </c>
      <c r="J29" s="27">
        <v>88.27</v>
      </c>
      <c r="K29" s="27"/>
      <c r="L29" s="27"/>
      <c r="M29" s="27"/>
      <c r="N29" s="44">
        <v>1</v>
      </c>
      <c r="O29" s="44">
        <v>1</v>
      </c>
      <c r="P29" s="44"/>
    </row>
    <row r="30" spans="2:16" s="7" customFormat="1" ht="102" customHeight="1" x14ac:dyDescent="0.3">
      <c r="B30" s="46"/>
      <c r="C30" s="17"/>
      <c r="D30" s="38" t="s">
        <v>50</v>
      </c>
      <c r="E30" s="38" t="str">
        <f t="shared" si="5"/>
        <v xml:space="preserve">MOJ NAJDRAŽI HRVATSKI JEZIK 2 : RADNI UDŽBENIK ZA UČENJE ŠKOLSKOG RUKOPISNOG PISMA </v>
      </c>
      <c r="F30" s="26" t="s">
        <v>31</v>
      </c>
      <c r="G30" s="25" t="s">
        <v>29</v>
      </c>
      <c r="H30" s="18">
        <v>7</v>
      </c>
      <c r="I30" s="27">
        <v>11.95</v>
      </c>
      <c r="J30" s="27">
        <v>83.65</v>
      </c>
      <c r="K30" s="27"/>
      <c r="L30" s="27"/>
      <c r="M30" s="27"/>
      <c r="N30" s="44">
        <v>1</v>
      </c>
      <c r="O30" s="44">
        <v>1</v>
      </c>
      <c r="P30" s="44"/>
    </row>
    <row r="31" spans="2:16" s="7" customFormat="1" ht="147.75" customHeight="1" x14ac:dyDescent="0.3">
      <c r="B31" s="46"/>
      <c r="C31" s="17"/>
      <c r="D31" s="38" t="s">
        <v>51</v>
      </c>
      <c r="E31" s="38" t="str">
        <f t="shared" si="5"/>
        <v xml:space="preserve">POČETNICA ŠAPTALICA 3 : POČETNICA ZA POMOĆ U UČENJU HRVATSKOG JEZIKA OD PRVOG DO ČETVRTOG RAZREDA OSNOVNE ŠKOLE </v>
      </c>
      <c r="F31" s="26" t="str">
        <f t="shared" ref="F31" si="7">UPPER("ŠKOLSKA KNJIGA")</f>
        <v>ŠKOLSKA KNJIGA</v>
      </c>
      <c r="G31" s="25" t="str">
        <f>UPPER("Vesna Đurek")</f>
        <v>VESNA ĐUREK</v>
      </c>
      <c r="H31" s="18">
        <v>7</v>
      </c>
      <c r="I31" s="27">
        <v>11.81</v>
      </c>
      <c r="J31" s="27">
        <v>82.67</v>
      </c>
      <c r="K31" s="27"/>
      <c r="L31" s="27"/>
      <c r="M31" s="27"/>
      <c r="N31" s="44">
        <v>1</v>
      </c>
      <c r="O31" s="44">
        <v>1</v>
      </c>
      <c r="P31" s="44"/>
    </row>
    <row r="32" spans="2:16" s="7" customFormat="1" ht="159" customHeight="1" x14ac:dyDescent="0.3">
      <c r="B32" s="46"/>
      <c r="C32" s="17"/>
      <c r="D32" s="38" t="s">
        <v>52</v>
      </c>
      <c r="E32" s="38" t="str">
        <f t="shared" si="5"/>
        <v xml:space="preserve">TRAG U PRIČI 2, 1. DIO: RADNI UDŽBENIK HRVATSKOGA JEZIKA S PRILAGOĐENIM SADRŽAJEM ZA 2. RAZRED OSNOVNE ŠKOLE  </v>
      </c>
      <c r="F32" s="32" t="str">
        <f t="shared" ref="F32:F33" si="8">UPPER("PROFIL KLETT")</f>
        <v>PROFIL KLETT</v>
      </c>
      <c r="G32" s="25" t="str">
        <f>UPPER("Vesna Budinski, Martina Kolar Billege, Gordana Ivančić, Vlatka Mijić, Nevenka Puh Malogorski")</f>
        <v>VESNA BUDINSKI, MARTINA KOLAR BILLEGE, GORDANA IVANČIĆ, VLATKA MIJIĆ, NEVENKA PUH MALOGORSKI</v>
      </c>
      <c r="H32" s="18">
        <v>7</v>
      </c>
      <c r="I32" s="27">
        <v>12</v>
      </c>
      <c r="J32" s="27">
        <v>84</v>
      </c>
      <c r="K32" s="27"/>
      <c r="L32" s="27"/>
      <c r="M32" s="27"/>
      <c r="N32" s="44">
        <v>1</v>
      </c>
      <c r="O32" s="44">
        <v>1</v>
      </c>
      <c r="P32" s="44"/>
    </row>
    <row r="33" spans="2:16" s="7" customFormat="1" ht="144" customHeight="1" x14ac:dyDescent="0.3">
      <c r="B33" s="46"/>
      <c r="C33" s="17"/>
      <c r="D33" s="38" t="s">
        <v>53</v>
      </c>
      <c r="E33" s="38" t="str">
        <f t="shared" si="5"/>
        <v xml:space="preserve">TRAG U PRIČI 2, 2. DIO: RADNI UDŽBENIK HRVATSKOGA JEZIKA S PRILAGOĐENIM SADRŽAJEM ZA 2. RAZRED OSNOVNE ŠKOLE  </v>
      </c>
      <c r="F33" s="32" t="str">
        <f t="shared" si="8"/>
        <v>PROFIL KLETT</v>
      </c>
      <c r="G33" s="25" t="str">
        <f>UPPER("Vesna Budinski, Martina Kolar Billege, Gordana Ivančić, Vlatka Mijić, Nevenka Puh Malogorski")</f>
        <v>VESNA BUDINSKI, MARTINA KOLAR BILLEGE, GORDANA IVANČIĆ, VLATKA MIJIĆ, NEVENKA PUH MALOGORSKI</v>
      </c>
      <c r="H33" s="18">
        <v>7</v>
      </c>
      <c r="I33" s="27">
        <v>12</v>
      </c>
      <c r="J33" s="27">
        <v>84</v>
      </c>
      <c r="K33" s="27"/>
      <c r="L33" s="27"/>
      <c r="M33" s="27"/>
      <c r="N33" s="44">
        <v>1</v>
      </c>
      <c r="O33" s="44">
        <v>1</v>
      </c>
      <c r="P33" s="44"/>
    </row>
    <row r="34" spans="2:16" s="7" customFormat="1" ht="111" x14ac:dyDescent="0.3">
      <c r="B34" s="48"/>
      <c r="C34" s="17" t="s">
        <v>8</v>
      </c>
      <c r="D34" s="38" t="s">
        <v>54</v>
      </c>
      <c r="E34" s="38" t="str">
        <f t="shared" si="5"/>
        <v xml:space="preserve">MOJA MALA MATEMATIKA - RAČUNAJMO DO 20 : UDŽBENIK ZA POČETNO UČENJE MATEMATIKE U OSNOVNOJ ŠKOLI   </v>
      </c>
      <c r="F34" s="26" t="str">
        <f t="shared" ref="F34" si="9">UPPER("ŠKOLSKA KNJIGA")</f>
        <v>ŠKOLSKA KNJIGA</v>
      </c>
      <c r="G34" s="25" t="str">
        <f>UPPER("Vesna Đurek")</f>
        <v>VESNA ĐUREK</v>
      </c>
      <c r="H34" s="18">
        <v>7</v>
      </c>
      <c r="I34" s="27">
        <v>11.81</v>
      </c>
      <c r="J34" s="27">
        <v>82.67</v>
      </c>
      <c r="K34" s="27"/>
      <c r="L34" s="27"/>
      <c r="M34" s="27"/>
      <c r="N34" s="44">
        <v>1</v>
      </c>
      <c r="O34" s="44">
        <v>1</v>
      </c>
      <c r="P34" s="44"/>
    </row>
    <row r="35" spans="2:16" s="7" customFormat="1" ht="149.25" customHeight="1" x14ac:dyDescent="0.3">
      <c r="B35" s="48"/>
      <c r="C35" s="17"/>
      <c r="D35" s="38" t="s">
        <v>55</v>
      </c>
      <c r="E35" s="38" t="str">
        <f t="shared" si="5"/>
        <v xml:space="preserve">MOJ MALI MATEMATIČKI SVIJET 2, 2. DIO : UDŽBENIK ZA 2. RAZRED OSNOVNE ŠKOLE  </v>
      </c>
      <c r="F35" s="26" t="s">
        <v>31</v>
      </c>
      <c r="G35" s="25" t="str">
        <f>UPPER("Biljana Basarić Čulk, Kristina Kostadinovska, Ivan Mrkonjić, Đurđica Salamon Padjen")</f>
        <v>BILJANA BASARIĆ ČULK, KRISTINA KOSTADINOVSKA, IVAN MRKONJIĆ, ĐURĐICA SALAMON PADJEN</v>
      </c>
      <c r="H35" s="18">
        <v>7</v>
      </c>
      <c r="I35" s="27">
        <v>14.6</v>
      </c>
      <c r="J35" s="27">
        <v>102.2</v>
      </c>
      <c r="K35" s="27"/>
      <c r="L35" s="27"/>
      <c r="M35" s="27"/>
      <c r="N35" s="44">
        <v>1</v>
      </c>
      <c r="O35" s="44">
        <v>1</v>
      </c>
      <c r="P35" s="44"/>
    </row>
    <row r="36" spans="2:16" s="7" customFormat="1" ht="172.5" customHeight="1" x14ac:dyDescent="0.3">
      <c r="B36" s="48"/>
      <c r="C36" s="17"/>
      <c r="D36" s="38" t="s">
        <v>56</v>
      </c>
      <c r="E36" s="38" t="str">
        <f t="shared" si="5"/>
        <v xml:space="preserve">SUPER MATEMATIKA ZA PRAVE TRAGAČE 2, 2. DIO : RADNI UDŽBENIK S PRILAGOĐENIM SADRŽAJEM ZA 2. RAZRED OSNOVNE ŠKOLE </v>
      </c>
      <c r="F36" s="32" t="str">
        <f>UPPER("PROFIL KLETT")</f>
        <v>PROFIL KLETT</v>
      </c>
      <c r="G36" s="25" t="str">
        <f>UPPER("Marijana Martić, Gordana Ivančić, Anita Čupić, Jasminka Martinić Cezar, Marina Brničević Stanić")</f>
        <v>MARIJANA MARTIĆ, GORDANA IVANČIĆ, ANITA ČUPIĆ, JASMINKA MARTINIĆ CEZAR, MARINA BRNIČEVIĆ STANIĆ</v>
      </c>
      <c r="H36" s="18">
        <v>7</v>
      </c>
      <c r="I36" s="27">
        <v>11</v>
      </c>
      <c r="J36" s="27">
        <v>77</v>
      </c>
      <c r="K36" s="27"/>
      <c r="L36" s="27"/>
      <c r="M36" s="27"/>
      <c r="N36" s="44">
        <v>1</v>
      </c>
      <c r="O36" s="44">
        <v>1</v>
      </c>
      <c r="P36" s="44"/>
    </row>
    <row r="37" spans="2:16" s="7" customFormat="1" ht="115.5" customHeight="1" x14ac:dyDescent="0.3">
      <c r="B37" s="48"/>
      <c r="C37" s="17" t="s">
        <v>15</v>
      </c>
      <c r="D37" s="36" t="s">
        <v>57</v>
      </c>
      <c r="E37" s="36" t="str">
        <f t="shared" si="5"/>
        <v xml:space="preserve">VOLIM ZAVIČAJ 2 : UDŽBENIK S RADNOM BILJEŽNICOM  UDŽBENIK S RADNOM BILJEŽNICOM </v>
      </c>
      <c r="F37" s="26" t="s">
        <v>31</v>
      </c>
      <c r="G37" s="25" t="str">
        <f>UPPER("Nives Čagalj, Milica Duvnjak, Marija Petričević")</f>
        <v>NIVES ČAGALJ, MILICA DUVNJAK, MARIJA PETRIČEVIĆ</v>
      </c>
      <c r="H37" s="18">
        <v>7</v>
      </c>
      <c r="I37" s="27">
        <v>16.59</v>
      </c>
      <c r="J37" s="27">
        <v>116.13</v>
      </c>
      <c r="K37" s="27"/>
      <c r="L37" s="27"/>
      <c r="M37" s="27"/>
      <c r="N37" s="44">
        <v>1</v>
      </c>
      <c r="O37" s="44">
        <v>1</v>
      </c>
      <c r="P37" s="44"/>
    </row>
    <row r="38" spans="2:16" s="7" customFormat="1" ht="215.25" customHeight="1" x14ac:dyDescent="0.3">
      <c r="B38" s="48"/>
      <c r="C38" s="17"/>
      <c r="D38" s="36" t="s">
        <v>58</v>
      </c>
      <c r="E38" s="36" t="str">
        <f t="shared" si="5"/>
        <v xml:space="preserve">PRIRODA, DRUŠTVO I JA 2 : RADNI UDŽBENIK IZ PRIRODE I DRUŠTVA ZA DRUGI RAZRED OSNOVNE ŠKOLE (ZA UČENIKE KOJIMA JE ODREĐEN PRIMJERENI PROGRAM OSNOVNOG ODGOJA I OBRAZOVANJA) </v>
      </c>
      <c r="F38" s="26" t="str">
        <f>UPPER("ALFA")</f>
        <v>ALFA</v>
      </c>
      <c r="G38" s="25" t="str">
        <f>UPPER("Mila Bulić, Gordana Kralj, Lidija Križanić, Karmen Hlad, Andreja Kovač, Andreja Kosorčić")</f>
        <v>MILA BULIĆ, GORDANA KRALJ, LIDIJA KRIŽANIĆ, KARMEN HLAD, ANDREJA KOVAČ, ANDREJA KOSORČIĆ</v>
      </c>
      <c r="H38" s="18">
        <v>7</v>
      </c>
      <c r="I38" s="27">
        <v>10.62</v>
      </c>
      <c r="J38" s="27">
        <v>31.86</v>
      </c>
      <c r="K38" s="27"/>
      <c r="L38" s="27"/>
      <c r="M38" s="27"/>
      <c r="N38" s="44">
        <v>1</v>
      </c>
      <c r="O38" s="44">
        <v>1</v>
      </c>
      <c r="P38" s="44"/>
    </row>
    <row r="39" spans="2:16" s="7" customFormat="1" ht="16.5" x14ac:dyDescent="0.3">
      <c r="B39" s="48"/>
      <c r="C39" s="17" t="s">
        <v>10</v>
      </c>
      <c r="D39" s="35"/>
      <c r="E39" s="35"/>
      <c r="F39" s="18"/>
      <c r="G39" s="18"/>
      <c r="H39" s="18"/>
      <c r="I39" s="27"/>
      <c r="J39" s="27"/>
      <c r="K39" s="27"/>
      <c r="L39" s="27"/>
      <c r="M39" s="27"/>
      <c r="N39" s="44"/>
      <c r="O39" s="44"/>
      <c r="P39" s="44"/>
    </row>
    <row r="40" spans="2:16" s="7" customFormat="1" ht="79.5" x14ac:dyDescent="0.3">
      <c r="B40" s="48"/>
      <c r="C40" s="17" t="s">
        <v>11</v>
      </c>
      <c r="D40" s="36" t="s">
        <v>59</v>
      </c>
      <c r="E40" s="36" t="str">
        <f>UPPER(D40)</f>
        <v xml:space="preserve">MOJA DOMENA 1 - UDŽBENIK IZ INFORMATIKE ZA PRVI RAZRED OSNOVNE ŠKOLE </v>
      </c>
      <c r="F40" s="26" t="str">
        <f>UPPER("ALFA")</f>
        <v>ALFA</v>
      </c>
      <c r="G40" s="25" t="str">
        <f>UPPER("Blaženka Rihter, Karmen Toić Dlačić")</f>
        <v>BLAŽENKA RIHTER, KARMEN TOIĆ DLAČIĆ</v>
      </c>
      <c r="H40" s="18">
        <v>7</v>
      </c>
      <c r="I40" s="27">
        <v>9.42</v>
      </c>
      <c r="J40" s="27">
        <v>65.94</v>
      </c>
      <c r="K40" s="27"/>
      <c r="L40" s="27"/>
      <c r="M40" s="27"/>
      <c r="N40" s="44">
        <v>1</v>
      </c>
      <c r="O40" s="44">
        <v>1</v>
      </c>
      <c r="P40" s="44"/>
    </row>
    <row r="41" spans="2:16" s="7" customFormat="1" ht="159" customHeight="1" x14ac:dyDescent="0.3">
      <c r="B41" s="48"/>
      <c r="C41" s="17" t="s">
        <v>30</v>
      </c>
      <c r="D41" s="41" t="s">
        <v>60</v>
      </c>
      <c r="E41" s="41" t="str">
        <f>UPPER(D41)</f>
        <v>RAZIGRANI ZVUCI 3 - UDŽBENIK ZA GLAZBENU KULTURU S DODATNIM DIGITALNIM SADRŽAJIMA U TREĆEM RAZREDU OSNOVNE ŠKOLE</v>
      </c>
      <c r="F41" s="26" t="str">
        <f t="shared" ref="F41" si="10">UPPER("ŠKOLSKA KNJIGA")</f>
        <v>ŠKOLSKA KNJIGA</v>
      </c>
      <c r="G41" s="25" t="str">
        <f>UPPER("Vladimir Jandrašek, Jelena Ivaci")</f>
        <v>VLADIMIR JANDRAŠEK, JELENA IVACI</v>
      </c>
      <c r="H41" s="18">
        <v>7</v>
      </c>
      <c r="I41" s="27">
        <v>8.6999999999999993</v>
      </c>
      <c r="J41" s="27">
        <v>60.9</v>
      </c>
      <c r="K41" s="27"/>
      <c r="L41" s="27"/>
      <c r="M41" s="27"/>
      <c r="N41" s="44">
        <v>1</v>
      </c>
      <c r="O41" s="44">
        <v>1</v>
      </c>
      <c r="P41" s="44"/>
    </row>
    <row r="42" spans="2:16" s="7" customFormat="1" ht="16.5" x14ac:dyDescent="0.3">
      <c r="B42" s="19"/>
      <c r="C42" s="17" t="s">
        <v>12</v>
      </c>
      <c r="D42" s="42"/>
      <c r="E42" s="42"/>
      <c r="F42" s="18"/>
      <c r="G42" s="18"/>
      <c r="H42" s="18"/>
      <c r="I42" s="27"/>
      <c r="J42" s="27"/>
      <c r="K42" s="27"/>
      <c r="L42" s="27"/>
      <c r="M42" s="27"/>
      <c r="N42" s="44"/>
      <c r="O42" s="44"/>
      <c r="P42" s="44"/>
    </row>
    <row r="43" spans="2:16" s="7" customFormat="1" ht="16.5" x14ac:dyDescent="0.3">
      <c r="B43" s="16" t="s">
        <v>16</v>
      </c>
      <c r="C43" s="20"/>
      <c r="D43" s="42"/>
      <c r="E43" s="42"/>
      <c r="F43" s="18"/>
      <c r="G43" s="18"/>
      <c r="H43" s="18"/>
      <c r="I43" s="27"/>
      <c r="J43" s="27"/>
      <c r="K43" s="27"/>
      <c r="L43" s="27"/>
      <c r="M43" s="27"/>
      <c r="N43" s="44"/>
      <c r="O43" s="44"/>
      <c r="P43" s="44"/>
    </row>
    <row r="44" spans="2:16" s="7" customFormat="1" ht="190.5" customHeight="1" x14ac:dyDescent="0.3">
      <c r="B44" s="30"/>
      <c r="C44" s="17" t="s">
        <v>7</v>
      </c>
      <c r="D44" s="37" t="s">
        <v>61</v>
      </c>
      <c r="E44" s="37" t="str">
        <f>UPPER(D44)</f>
        <v xml:space="preserve">SVIJET RIJEČI 3 : INTEGRIRANI RADNI UDŽBENIK ZA POMOĆ U UČENJU HRVATSKOG JEZIKA U TREĆEM RAZREDU OSNOVNE ŠKOLE, 1. I 2. DIO S DODATNIM DIGITALNIM SADRŽAJIMA </v>
      </c>
      <c r="F44" s="26" t="str">
        <f t="shared" ref="F44:F46" si="11">UPPER("ŠKOLSKA KNJIGA")</f>
        <v>ŠKOLSKA KNJIGA</v>
      </c>
      <c r="G44" s="25" t="str">
        <f>UPPER("Ankica Španić, Jadranka Jurić, Terezija Zokić, Benita Vladušić, Jasmina Vuković, Ivana Pađan, Davor Ljubičić ")</f>
        <v xml:space="preserve">ANKICA ŠPANIĆ, JADRANKA JURIĆ, TEREZIJA ZOKIĆ, BENITA VLADUŠIĆ, JASMINA VUKOVIĆ, IVANA PAĐAN, DAVOR LJUBIČIĆ </v>
      </c>
      <c r="H44" s="18">
        <v>7</v>
      </c>
      <c r="I44" s="27">
        <v>23.54</v>
      </c>
      <c r="J44" s="27">
        <v>164.78</v>
      </c>
      <c r="K44" s="27"/>
      <c r="L44" s="27"/>
      <c r="M44" s="27"/>
      <c r="N44" s="44"/>
      <c r="O44" s="44"/>
      <c r="P44" s="44">
        <v>1</v>
      </c>
    </row>
    <row r="45" spans="2:16" s="7" customFormat="1" ht="267" customHeight="1" x14ac:dyDescent="0.3">
      <c r="B45" s="49"/>
      <c r="C45" s="17"/>
      <c r="D45" s="37" t="s">
        <v>62</v>
      </c>
      <c r="E45" s="37" t="str">
        <f>UPPER(D45)</f>
        <v xml:space="preserve">ZLATNA VRATA 3 : INTEGRIRANI RADNI UDŽBENIK ZA POMOĆ U UČENJU HRVATSKOG JEZIKA U TREĆEM RAZREDU OSNOVNE ŠKOLE, 1. I 2. DIO S DODATNIM DIGITALNIM SADRŽAJIMA SONJA IVIĆ, MARIJA KRMPOTIĆ, NINA PEZELJ, MARIJA NOVOSEL  </v>
      </c>
      <c r="F45" s="26" t="str">
        <f t="shared" si="11"/>
        <v>ŠKOLSKA KNJIGA</v>
      </c>
      <c r="G45" s="25" t="str">
        <f>UPPER("Sonja Ivić, Marija Krmpotić, Nina Pezelj, Marija Novosel")</f>
        <v>SONJA IVIĆ, MARIJA KRMPOTIĆ, NINA PEZELJ, MARIJA NOVOSEL</v>
      </c>
      <c r="H45" s="18">
        <v>7</v>
      </c>
      <c r="I45" s="27">
        <v>23.89</v>
      </c>
      <c r="J45" s="27">
        <v>167.23</v>
      </c>
      <c r="K45" s="27"/>
      <c r="L45" s="27"/>
      <c r="M45" s="27"/>
      <c r="N45" s="44"/>
      <c r="O45" s="44"/>
      <c r="P45" s="44">
        <v>1</v>
      </c>
    </row>
    <row r="46" spans="2:16" s="7" customFormat="1" ht="123" customHeight="1" x14ac:dyDescent="0.3">
      <c r="B46" s="48"/>
      <c r="C46" s="17" t="s">
        <v>8</v>
      </c>
      <c r="D46" s="37" t="s">
        <v>63</v>
      </c>
      <c r="E46" s="37" t="str">
        <f>UPPER(D46)</f>
        <v>MATEMATIČKA MREŽA 2, RADNI UDŽBENIK ZA POMOĆ U UČENJU MATEMATIKE U DRUGOM RAZREDU OSNOVNE ŠKOLE</v>
      </c>
      <c r="F46" s="26" t="str">
        <f t="shared" si="11"/>
        <v>ŠKOLSKA KNJIGA</v>
      </c>
      <c r="G46" s="25" t="str">
        <f>UPPER("Maja Cindrić, Irena Mišurac, Đurđica Ležajić")</f>
        <v>MAJA CINDRIĆ, IRENA MIŠURAC, ĐURĐICA LEŽAJIĆ</v>
      </c>
      <c r="H46" s="18">
        <v>7</v>
      </c>
      <c r="I46" s="27">
        <v>19.91</v>
      </c>
      <c r="J46" s="27">
        <v>139.37</v>
      </c>
      <c r="K46" s="27"/>
      <c r="L46" s="27"/>
      <c r="M46" s="27"/>
      <c r="N46" s="44"/>
      <c r="O46" s="44"/>
      <c r="P46" s="44">
        <v>1</v>
      </c>
    </row>
    <row r="47" spans="2:16" s="7" customFormat="1" ht="16.5" x14ac:dyDescent="0.3">
      <c r="B47" s="48"/>
      <c r="C47" s="17" t="s">
        <v>9</v>
      </c>
      <c r="D47" s="42"/>
      <c r="E47" s="42"/>
      <c r="F47" s="18"/>
      <c r="G47" s="18"/>
      <c r="H47" s="18"/>
      <c r="I47" s="27"/>
      <c r="J47" s="27"/>
      <c r="K47" s="27"/>
      <c r="L47" s="27"/>
      <c r="M47" s="27"/>
      <c r="N47" s="44"/>
      <c r="O47" s="44"/>
      <c r="P47" s="44"/>
    </row>
    <row r="48" spans="2:16" s="7" customFormat="1" ht="16.5" x14ac:dyDescent="0.3">
      <c r="B48" s="48"/>
      <c r="C48" s="17" t="s">
        <v>17</v>
      </c>
      <c r="D48" s="42"/>
      <c r="E48" s="42"/>
      <c r="F48" s="18"/>
      <c r="G48" s="18"/>
      <c r="H48" s="18"/>
      <c r="I48" s="27"/>
      <c r="J48" s="27"/>
      <c r="K48" s="27"/>
      <c r="L48" s="27"/>
      <c r="M48" s="27"/>
      <c r="N48" s="44"/>
      <c r="O48" s="44"/>
      <c r="P48" s="44"/>
    </row>
    <row r="49" spans="2:16" s="7" customFormat="1" ht="82.5" customHeight="1" x14ac:dyDescent="0.3">
      <c r="B49" s="48"/>
      <c r="C49" s="17" t="s">
        <v>11</v>
      </c>
      <c r="D49" s="37" t="s">
        <v>64</v>
      </c>
      <c r="E49" s="37" t="str">
        <f>UPPER(D49)</f>
        <v>MOJA DOMENA 2 - UDŽBENIK IZ INFORMATIKE ZA PRVI RAZRED OSNOVNE ŠKOLE</v>
      </c>
      <c r="F49" s="26" t="str">
        <f>UPPER("ALFA")</f>
        <v>ALFA</v>
      </c>
      <c r="G49" s="25" t="str">
        <f>UPPER("Blaženka Rihter, Karmen Toić Dlačić")</f>
        <v>BLAŽENKA RIHTER, KARMEN TOIĆ DLAČIĆ</v>
      </c>
      <c r="H49" s="18">
        <v>7</v>
      </c>
      <c r="I49" s="27">
        <v>9.42</v>
      </c>
      <c r="J49" s="27">
        <v>65.94</v>
      </c>
      <c r="K49" s="27"/>
      <c r="L49" s="27"/>
      <c r="M49" s="27"/>
      <c r="N49" s="44"/>
      <c r="O49" s="44"/>
      <c r="P49" s="44">
        <v>1</v>
      </c>
    </row>
    <row r="50" spans="2:16" s="7" customFormat="1" ht="16.5" x14ac:dyDescent="0.3">
      <c r="B50" s="48"/>
      <c r="C50" s="17" t="s">
        <v>12</v>
      </c>
      <c r="D50" s="41"/>
      <c r="E50" s="41"/>
      <c r="F50" s="21"/>
      <c r="G50" s="18"/>
      <c r="H50" s="18"/>
      <c r="I50" s="27"/>
      <c r="J50" s="27"/>
      <c r="K50" s="27"/>
      <c r="L50" s="27"/>
      <c r="M50" s="27"/>
      <c r="N50" s="44"/>
      <c r="O50" s="44"/>
      <c r="P50" s="44"/>
    </row>
    <row r="51" spans="2:16" s="7" customFormat="1" ht="16.5" x14ac:dyDescent="0.3">
      <c r="B51" s="50"/>
      <c r="C51" s="17" t="s">
        <v>18</v>
      </c>
      <c r="D51" s="39"/>
      <c r="E51" s="39"/>
      <c r="F51" s="21"/>
      <c r="G51" s="18"/>
      <c r="H51" s="18"/>
      <c r="I51" s="27"/>
      <c r="J51" s="27"/>
      <c r="K51" s="27"/>
      <c r="L51" s="27"/>
      <c r="M51" s="27"/>
      <c r="N51" s="44"/>
      <c r="O51" s="44"/>
      <c r="P51" s="44"/>
    </row>
    <row r="52" spans="2:16" s="7" customFormat="1" ht="16.5" x14ac:dyDescent="0.3">
      <c r="B52" s="9"/>
      <c r="C52" s="10"/>
      <c r="D52" s="10"/>
      <c r="E52" s="10"/>
      <c r="F52" s="10"/>
      <c r="G52" s="10"/>
      <c r="H52" s="9"/>
      <c r="I52" s="9"/>
      <c r="J52" s="9"/>
      <c r="K52" s="9"/>
      <c r="L52" s="9"/>
      <c r="M52" s="9"/>
      <c r="N52" s="43"/>
      <c r="O52" s="43"/>
      <c r="P52" s="43"/>
    </row>
    <row r="53" spans="2:16" s="7" customFormat="1" ht="9.75" customHeight="1" x14ac:dyDescent="0.3">
      <c r="B53" s="9"/>
      <c r="C53" s="10"/>
      <c r="D53" s="10"/>
      <c r="E53" s="10"/>
      <c r="F53" s="10"/>
      <c r="G53" s="10"/>
      <c r="H53" s="9"/>
      <c r="I53" s="9"/>
      <c r="J53" s="9"/>
      <c r="K53" s="9"/>
      <c r="L53" s="9"/>
      <c r="M53" s="9"/>
      <c r="N53" s="43"/>
      <c r="O53" s="43"/>
      <c r="P53" s="43"/>
    </row>
    <row r="54" spans="2:16" s="7" customFormat="1" ht="16.5" x14ac:dyDescent="0.3">
      <c r="B54" s="9"/>
      <c r="C54" s="10"/>
      <c r="D54" s="9"/>
      <c r="E54" s="9"/>
      <c r="F54" s="9"/>
      <c r="G54" s="10"/>
      <c r="H54" s="9"/>
      <c r="I54" s="9"/>
      <c r="J54" s="9"/>
      <c r="K54" s="9"/>
      <c r="L54" s="9"/>
      <c r="M54" s="9"/>
      <c r="N54" s="43"/>
      <c r="O54" s="43"/>
      <c r="P54" s="43"/>
    </row>
    <row r="55" spans="2:16" s="7" customFormat="1" ht="17.25" thickBot="1" x14ac:dyDescent="0.35">
      <c r="B55" s="13"/>
      <c r="C55" s="10"/>
      <c r="D55" s="10"/>
      <c r="E55" s="10"/>
      <c r="F55" s="9"/>
      <c r="G55" s="10"/>
      <c r="H55" s="11"/>
      <c r="I55" s="9"/>
      <c r="J55" s="9"/>
      <c r="K55" s="9"/>
      <c r="L55" s="9"/>
      <c r="M55" s="9"/>
      <c r="N55" s="43"/>
      <c r="O55" s="43"/>
      <c r="P55" s="43"/>
    </row>
    <row r="56" spans="2:16" s="7" customFormat="1" ht="35.25" customHeight="1" thickBot="1" x14ac:dyDescent="0.35">
      <c r="B56" s="51" t="s">
        <v>19</v>
      </c>
      <c r="C56" s="52"/>
      <c r="D56" s="52"/>
      <c r="E56" s="53"/>
      <c r="F56" s="54"/>
      <c r="G56" s="9"/>
      <c r="H56" s="9"/>
      <c r="I56" s="9"/>
      <c r="J56" s="9"/>
      <c r="K56" s="9"/>
      <c r="L56" s="9"/>
      <c r="M56" s="9"/>
      <c r="N56" s="43"/>
      <c r="O56" s="43"/>
      <c r="P56" s="43"/>
    </row>
    <row r="57" spans="2:16" s="7" customFormat="1" ht="35.25" customHeight="1" thickBot="1" x14ac:dyDescent="0.35">
      <c r="B57" s="55" t="s">
        <v>24</v>
      </c>
      <c r="C57" s="56"/>
      <c r="D57" s="57"/>
      <c r="E57" s="58"/>
      <c r="F57" s="59"/>
      <c r="G57" s="9"/>
      <c r="H57" s="9"/>
      <c r="I57" s="9"/>
      <c r="J57" s="9"/>
      <c r="K57" s="9"/>
      <c r="L57" s="9"/>
      <c r="M57" s="9"/>
      <c r="N57" s="43"/>
      <c r="O57" s="43"/>
      <c r="P57" s="43"/>
    </row>
    <row r="58" spans="2:16" s="7" customFormat="1" ht="17.25" thickBot="1" x14ac:dyDescent="0.35">
      <c r="B58" s="55" t="s">
        <v>20</v>
      </c>
      <c r="C58" s="56"/>
      <c r="D58" s="57"/>
      <c r="E58" s="58"/>
      <c r="F58" s="59"/>
      <c r="G58" s="9"/>
      <c r="H58" s="9"/>
      <c r="I58" s="9"/>
      <c r="J58" s="9"/>
      <c r="K58" s="9"/>
      <c r="L58" s="9"/>
      <c r="M58" s="9"/>
      <c r="N58" s="43"/>
      <c r="O58" s="43"/>
      <c r="P58" s="43"/>
    </row>
    <row r="59" spans="2:16" s="7" customFormat="1" ht="61.9" customHeight="1" thickBot="1" x14ac:dyDescent="0.35">
      <c r="B59" s="55" t="s">
        <v>25</v>
      </c>
      <c r="C59" s="56"/>
      <c r="D59" s="57"/>
      <c r="E59" s="58"/>
      <c r="F59" s="59"/>
      <c r="G59" s="22"/>
      <c r="H59" s="9"/>
      <c r="I59" s="9"/>
      <c r="J59" s="9"/>
      <c r="K59" s="9"/>
      <c r="L59" s="9"/>
      <c r="M59" s="9"/>
      <c r="N59" s="43"/>
      <c r="O59" s="43"/>
      <c r="P59" s="43"/>
    </row>
    <row r="60" spans="2:16" ht="15.75" x14ac:dyDescent="0.25">
      <c r="B60" s="23"/>
      <c r="C60" s="24"/>
      <c r="D60" s="23"/>
      <c r="E60" s="23"/>
      <c r="F60" s="23"/>
      <c r="G60" s="24"/>
      <c r="H60" s="23"/>
      <c r="I60" s="23"/>
      <c r="J60" s="23"/>
      <c r="K60" s="23"/>
      <c r="L60" s="23"/>
      <c r="M60" s="23"/>
    </row>
    <row r="61" spans="2:16" ht="15.75" x14ac:dyDescent="0.25">
      <c r="B61" s="23"/>
      <c r="C61" s="24"/>
      <c r="D61" s="23"/>
      <c r="E61" s="23"/>
      <c r="F61" s="23"/>
      <c r="G61" s="24"/>
      <c r="H61" s="23"/>
      <c r="I61" s="23"/>
      <c r="J61" s="23"/>
      <c r="K61" s="23"/>
      <c r="L61" s="23"/>
      <c r="M61" s="23"/>
    </row>
  </sheetData>
  <mergeCells count="11">
    <mergeCell ref="D57:F57"/>
    <mergeCell ref="D58:F58"/>
    <mergeCell ref="D59:F59"/>
    <mergeCell ref="B7:B12"/>
    <mergeCell ref="B19:B25"/>
    <mergeCell ref="B34:B41"/>
    <mergeCell ref="B45:B51"/>
    <mergeCell ref="B56:F56"/>
    <mergeCell ref="B57:C57"/>
    <mergeCell ref="B58:C58"/>
    <mergeCell ref="B59:C5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2024-06-26T11:00:46Z</dcterms:modified>
</cp:coreProperties>
</file>